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efop-my.sharepoint.com/personal/creyes_inefop_org_uy/Documents/Desktop/Año 2025/LLAMADOS A CURSOS-PROYECTOS/Llamado JOVENES 2025/"/>
    </mc:Choice>
  </mc:AlternateContent>
  <xr:revisionPtr revIDLastSave="33" documentId="8_{618F4D58-25F6-42F6-8D4A-91DFC99DDEF2}" xr6:coauthVersionLast="47" xr6:coauthVersionMax="47" xr10:uidLastSave="{6717CDDA-8B97-473D-8019-C2992CCD0206}"/>
  <bookViews>
    <workbookView xWindow="-110" yWindow="-110" windowWidth="19420" windowHeight="10420" tabRatio="769" firstSheet="2" activeTab="4" xr2:uid="{00000000-000D-0000-FFFF-FFFF00000000}"/>
  </bookViews>
  <sheets>
    <sheet name="I. Resumen del proyecto" sheetId="1" r:id="rId1"/>
    <sheet name="II. Cronograma de actividades" sheetId="2" r:id="rId2"/>
    <sheet name="III. Presupuesto x actividad" sheetId="3" r:id="rId3"/>
    <sheet name="IV. Presupuesto en formación" sheetId="4" r:id="rId4"/>
    <sheet name="V. Hitos" sheetId="5" r:id="rId5"/>
    <sheet name="VI. Flujo de fondos" sheetId="6" state="hidden" r:id="rId6"/>
    <sheet name="VII. Ejemplo de medición HITOS" sheetId="7" r:id="rId7"/>
    <sheet name="Hoja4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3" i="3" l="1"/>
  <c r="Y173" i="4" s="1"/>
  <c r="A22" i="1"/>
  <c r="B22" i="1" s="1"/>
  <c r="I42" i="6"/>
  <c r="H42" i="6"/>
  <c r="G42" i="6"/>
  <c r="I41" i="6"/>
  <c r="H41" i="6"/>
  <c r="G41" i="6"/>
  <c r="F41" i="6"/>
  <c r="F42" i="6" s="1"/>
  <c r="E41" i="6"/>
  <c r="E42" i="6" s="1"/>
  <c r="D41" i="6"/>
  <c r="D42" i="6" s="1"/>
  <c r="J40" i="6"/>
  <c r="B40" i="6"/>
  <c r="A40" i="6"/>
  <c r="J39" i="6"/>
  <c r="B39" i="6"/>
  <c r="A39" i="6"/>
  <c r="J38" i="6"/>
  <c r="B38" i="6"/>
  <c r="A38" i="6"/>
  <c r="J37" i="6"/>
  <c r="B37" i="6"/>
  <c r="A37" i="6"/>
  <c r="J36" i="6"/>
  <c r="B36" i="6"/>
  <c r="A36" i="6"/>
  <c r="J35" i="6"/>
  <c r="B35" i="6"/>
  <c r="A35" i="6"/>
  <c r="J34" i="6"/>
  <c r="B34" i="6"/>
  <c r="A34" i="6"/>
  <c r="J33" i="6"/>
  <c r="B33" i="6"/>
  <c r="A33" i="6"/>
  <c r="J32" i="6"/>
  <c r="B32" i="6"/>
  <c r="A32" i="6"/>
  <c r="I31" i="6"/>
  <c r="H31" i="6"/>
  <c r="G31" i="6"/>
  <c r="F31" i="6"/>
  <c r="E31" i="6"/>
  <c r="D31" i="6"/>
  <c r="J30" i="6"/>
  <c r="B30" i="6"/>
  <c r="A30" i="6"/>
  <c r="J29" i="6"/>
  <c r="K29" i="6" s="1"/>
  <c r="B29" i="6"/>
  <c r="A29" i="6"/>
  <c r="J28" i="6"/>
  <c r="B28" i="6"/>
  <c r="A28" i="6"/>
  <c r="J27" i="6"/>
  <c r="B27" i="6"/>
  <c r="A27" i="6"/>
  <c r="J26" i="6"/>
  <c r="K26" i="6" s="1"/>
  <c r="B26" i="6"/>
  <c r="A26" i="6"/>
  <c r="J25" i="6"/>
  <c r="K25" i="6" s="1"/>
  <c r="B25" i="6"/>
  <c r="A25" i="6"/>
  <c r="J24" i="6"/>
  <c r="B24" i="6"/>
  <c r="A24" i="6"/>
  <c r="J23" i="6"/>
  <c r="B23" i="6"/>
  <c r="A23" i="6"/>
  <c r="J22" i="6"/>
  <c r="B22" i="6"/>
  <c r="A22" i="6"/>
  <c r="I21" i="6"/>
  <c r="H21" i="6"/>
  <c r="G21" i="6"/>
  <c r="F21" i="6"/>
  <c r="E21" i="6"/>
  <c r="D21" i="6"/>
  <c r="J20" i="6"/>
  <c r="B20" i="6"/>
  <c r="A20" i="6"/>
  <c r="J19" i="6"/>
  <c r="B19" i="6"/>
  <c r="A19" i="6"/>
  <c r="J18" i="6"/>
  <c r="B18" i="6"/>
  <c r="A18" i="6"/>
  <c r="J17" i="6"/>
  <c r="B17" i="6"/>
  <c r="A17" i="6"/>
  <c r="J16" i="6"/>
  <c r="B16" i="6"/>
  <c r="A16" i="6"/>
  <c r="J15" i="6"/>
  <c r="B15" i="6"/>
  <c r="A15" i="6"/>
  <c r="J14" i="6"/>
  <c r="B14" i="6"/>
  <c r="A14" i="6"/>
  <c r="J13" i="6"/>
  <c r="B13" i="6"/>
  <c r="A13" i="6"/>
  <c r="J12" i="6"/>
  <c r="B12" i="6"/>
  <c r="A12" i="6"/>
  <c r="I11" i="6"/>
  <c r="H11" i="6"/>
  <c r="G11" i="6"/>
  <c r="F11" i="6"/>
  <c r="E11" i="6"/>
  <c r="D11" i="6"/>
  <c r="J10" i="6"/>
  <c r="B10" i="6"/>
  <c r="A10" i="6"/>
  <c r="J9" i="6"/>
  <c r="B9" i="6"/>
  <c r="A9" i="6"/>
  <c r="J8" i="6"/>
  <c r="B8" i="6"/>
  <c r="A8" i="6"/>
  <c r="J7" i="6"/>
  <c r="B7" i="6"/>
  <c r="A7" i="6"/>
  <c r="J6" i="6"/>
  <c r="B6" i="6"/>
  <c r="A6" i="6"/>
  <c r="J5" i="6"/>
  <c r="B5" i="6"/>
  <c r="A5" i="6"/>
  <c r="J4" i="6"/>
  <c r="B4" i="6"/>
  <c r="A4" i="6"/>
  <c r="J3" i="6"/>
  <c r="B3" i="6"/>
  <c r="A3" i="6"/>
  <c r="J2" i="6"/>
  <c r="J11" i="6" s="1"/>
  <c r="B2" i="6"/>
  <c r="A2" i="6"/>
  <c r="Z220" i="4"/>
  <c r="W220" i="4"/>
  <c r="Z219" i="4"/>
  <c r="W219" i="4"/>
  <c r="Z218" i="4"/>
  <c r="W218" i="4"/>
  <c r="Z217" i="4"/>
  <c r="W217" i="4"/>
  <c r="Z216" i="4"/>
  <c r="W216" i="4"/>
  <c r="Z215" i="4"/>
  <c r="W215" i="4"/>
  <c r="Z214" i="4"/>
  <c r="W214" i="4"/>
  <c r="Z213" i="4"/>
  <c r="X213" i="4"/>
  <c r="W213" i="4"/>
  <c r="Z212" i="4"/>
  <c r="W212" i="4"/>
  <c r="Z211" i="4"/>
  <c r="W211" i="4"/>
  <c r="Z210" i="4"/>
  <c r="Y210" i="4"/>
  <c r="X210" i="4"/>
  <c r="W210" i="4"/>
  <c r="Z209" i="4"/>
  <c r="W209" i="4"/>
  <c r="Z208" i="4"/>
  <c r="X208" i="4"/>
  <c r="W208" i="4"/>
  <c r="Z207" i="4"/>
  <c r="W207" i="4"/>
  <c r="Z206" i="4"/>
  <c r="W206" i="4"/>
  <c r="Z205" i="4"/>
  <c r="W205" i="4"/>
  <c r="Z204" i="4"/>
  <c r="W204" i="4"/>
  <c r="Z203" i="4"/>
  <c r="W203" i="4"/>
  <c r="Z202" i="4"/>
  <c r="X202" i="4"/>
  <c r="W202" i="4"/>
  <c r="Z201" i="4"/>
  <c r="W201" i="4"/>
  <c r="Z200" i="4"/>
  <c r="W200" i="4"/>
  <c r="Z199" i="4"/>
  <c r="W199" i="4"/>
  <c r="Z198" i="4"/>
  <c r="W198" i="4"/>
  <c r="Z197" i="4"/>
  <c r="W197" i="4"/>
  <c r="Z196" i="4"/>
  <c r="W196" i="4"/>
  <c r="Z195" i="4"/>
  <c r="W195" i="4"/>
  <c r="Z194" i="4"/>
  <c r="W194" i="4"/>
  <c r="Z193" i="4"/>
  <c r="X193" i="4"/>
  <c r="W193" i="4"/>
  <c r="Z192" i="4"/>
  <c r="W192" i="4"/>
  <c r="Z191" i="4"/>
  <c r="W191" i="4"/>
  <c r="Z190" i="4"/>
  <c r="W190" i="4"/>
  <c r="Z189" i="4"/>
  <c r="Y189" i="4"/>
  <c r="W189" i="4"/>
  <c r="Z188" i="4"/>
  <c r="Y188" i="4"/>
  <c r="W188" i="4"/>
  <c r="Z187" i="4"/>
  <c r="X187" i="4"/>
  <c r="W187" i="4"/>
  <c r="Z186" i="4"/>
  <c r="W186" i="4"/>
  <c r="Z185" i="4"/>
  <c r="Y185" i="4"/>
  <c r="W185" i="4"/>
  <c r="Z184" i="4"/>
  <c r="X184" i="4"/>
  <c r="W184" i="4"/>
  <c r="Z183" i="4"/>
  <c r="W183" i="4"/>
  <c r="Z182" i="4"/>
  <c r="W182" i="4"/>
  <c r="Z181" i="4"/>
  <c r="W181" i="4"/>
  <c r="Z180" i="4"/>
  <c r="W180" i="4"/>
  <c r="Z179" i="4"/>
  <c r="Y179" i="4"/>
  <c r="W179" i="4"/>
  <c r="Z178" i="4"/>
  <c r="W178" i="4"/>
  <c r="Z177" i="4"/>
  <c r="W177" i="4"/>
  <c r="Z176" i="4"/>
  <c r="X176" i="4"/>
  <c r="W176" i="4"/>
  <c r="Z175" i="4"/>
  <c r="W175" i="4"/>
  <c r="Z174" i="4"/>
  <c r="W174" i="4"/>
  <c r="Z173" i="4"/>
  <c r="W173" i="4"/>
  <c r="Z172" i="4"/>
  <c r="W172" i="4"/>
  <c r="Z171" i="4"/>
  <c r="X171" i="4"/>
  <c r="W171" i="4"/>
  <c r="Z170" i="4"/>
  <c r="W170" i="4"/>
  <c r="Z169" i="4"/>
  <c r="W169" i="4"/>
  <c r="Z168" i="4"/>
  <c r="W168" i="4"/>
  <c r="Z167" i="4"/>
  <c r="W167" i="4"/>
  <c r="X166" i="4"/>
  <c r="W166" i="4"/>
  <c r="Z165" i="4"/>
  <c r="X165" i="4"/>
  <c r="W165" i="4"/>
  <c r="Z164" i="4"/>
  <c r="W164" i="4"/>
  <c r="Z163" i="4"/>
  <c r="W163" i="4"/>
  <c r="Z162" i="4"/>
  <c r="W162" i="4"/>
  <c r="Z161" i="4"/>
  <c r="W161" i="4"/>
  <c r="Z160" i="4"/>
  <c r="X160" i="4"/>
  <c r="W160" i="4"/>
  <c r="Z159" i="4"/>
  <c r="W159" i="4"/>
  <c r="Z158" i="4"/>
  <c r="W158" i="4"/>
  <c r="Z157" i="4"/>
  <c r="X157" i="4"/>
  <c r="W157" i="4"/>
  <c r="Z156" i="4"/>
  <c r="W156" i="4"/>
  <c r="Z155" i="4"/>
  <c r="X155" i="4"/>
  <c r="W155" i="4"/>
  <c r="Z154" i="4"/>
  <c r="W154" i="4"/>
  <c r="Z153" i="4"/>
  <c r="W153" i="4"/>
  <c r="Z152" i="4"/>
  <c r="W152" i="4"/>
  <c r="Z151" i="4"/>
  <c r="W151" i="4"/>
  <c r="Z150" i="4"/>
  <c r="W150" i="4"/>
  <c r="Z149" i="4"/>
  <c r="W149" i="4"/>
  <c r="Z148" i="4"/>
  <c r="W148" i="4"/>
  <c r="Z147" i="4"/>
  <c r="W147" i="4"/>
  <c r="Z146" i="4"/>
  <c r="Y146" i="4"/>
  <c r="W146" i="4"/>
  <c r="Z145" i="4"/>
  <c r="W145" i="4"/>
  <c r="Z144" i="4"/>
  <c r="W144" i="4"/>
  <c r="Z143" i="4"/>
  <c r="W143" i="4"/>
  <c r="Z142" i="4"/>
  <c r="X142" i="4"/>
  <c r="W142" i="4"/>
  <c r="Z141" i="4"/>
  <c r="W141" i="4"/>
  <c r="Z140" i="4"/>
  <c r="W140" i="4"/>
  <c r="Z139" i="4"/>
  <c r="X139" i="4"/>
  <c r="W139" i="4"/>
  <c r="Z138" i="4"/>
  <c r="W138" i="4"/>
  <c r="Z137" i="4"/>
  <c r="W137" i="4"/>
  <c r="Z136" i="4"/>
  <c r="X136" i="4"/>
  <c r="W136" i="4"/>
  <c r="Z135" i="4"/>
  <c r="W135" i="4"/>
  <c r="Z134" i="4"/>
  <c r="W134" i="4"/>
  <c r="Z133" i="4"/>
  <c r="W133" i="4"/>
  <c r="Z132" i="4"/>
  <c r="W132" i="4"/>
  <c r="Z131" i="4"/>
  <c r="W131" i="4"/>
  <c r="Z130" i="4"/>
  <c r="X130" i="4"/>
  <c r="W130" i="4"/>
  <c r="Z129" i="4"/>
  <c r="W129" i="4"/>
  <c r="Z128" i="4"/>
  <c r="W128" i="4"/>
  <c r="Z127" i="4"/>
  <c r="W127" i="4"/>
  <c r="Z126" i="4"/>
  <c r="W126" i="4"/>
  <c r="Z125" i="4"/>
  <c r="X125" i="4"/>
  <c r="W125" i="4"/>
  <c r="Z124" i="4"/>
  <c r="X124" i="4"/>
  <c r="W124" i="4"/>
  <c r="Z123" i="4"/>
  <c r="W123" i="4"/>
  <c r="Z122" i="4"/>
  <c r="Y122" i="4"/>
  <c r="X122" i="4"/>
  <c r="W122" i="4"/>
  <c r="Z121" i="4"/>
  <c r="W121" i="4"/>
  <c r="Z120" i="4"/>
  <c r="W120" i="4"/>
  <c r="Z119" i="4"/>
  <c r="W119" i="4"/>
  <c r="Z118" i="4"/>
  <c r="W118" i="4"/>
  <c r="Z117" i="4"/>
  <c r="W117" i="4"/>
  <c r="Z116" i="4"/>
  <c r="W116" i="4"/>
  <c r="Z115" i="4"/>
  <c r="W115" i="4"/>
  <c r="Z114" i="4"/>
  <c r="W114" i="4"/>
  <c r="Z113" i="4"/>
  <c r="W113" i="4"/>
  <c r="Z112" i="4"/>
  <c r="W112" i="4"/>
  <c r="Z111" i="4"/>
  <c r="X111" i="4"/>
  <c r="W111" i="4"/>
  <c r="Z110" i="4"/>
  <c r="W110" i="4"/>
  <c r="Z109" i="4"/>
  <c r="W109" i="4"/>
  <c r="Z108" i="4"/>
  <c r="W108" i="4"/>
  <c r="Z107" i="4"/>
  <c r="W107" i="4"/>
  <c r="Z106" i="4"/>
  <c r="W106" i="4"/>
  <c r="Z105" i="4"/>
  <c r="W105" i="4"/>
  <c r="Z104" i="4"/>
  <c r="Y104" i="4"/>
  <c r="W104" i="4"/>
  <c r="Z103" i="4"/>
  <c r="W103" i="4"/>
  <c r="Z102" i="4"/>
  <c r="Y102" i="4"/>
  <c r="W102" i="4"/>
  <c r="Z101" i="4"/>
  <c r="Y101" i="4"/>
  <c r="W101" i="4"/>
  <c r="Z100" i="4"/>
  <c r="W100" i="4"/>
  <c r="Z99" i="4"/>
  <c r="Y99" i="4"/>
  <c r="W99" i="4"/>
  <c r="Z98" i="4"/>
  <c r="W98" i="4"/>
  <c r="Z97" i="4"/>
  <c r="Y97" i="4"/>
  <c r="W97" i="4"/>
  <c r="Z96" i="4"/>
  <c r="Y96" i="4"/>
  <c r="X96" i="4"/>
  <c r="W96" i="4"/>
  <c r="Z95" i="4"/>
  <c r="W95" i="4"/>
  <c r="Z94" i="4"/>
  <c r="W94" i="4"/>
  <c r="Z93" i="4"/>
  <c r="Y93" i="4"/>
  <c r="W93" i="4"/>
  <c r="Z92" i="4"/>
  <c r="W92" i="4"/>
  <c r="Z91" i="4"/>
  <c r="X91" i="4"/>
  <c r="W91" i="4"/>
  <c r="Z90" i="4"/>
  <c r="W90" i="4"/>
  <c r="Z89" i="4"/>
  <c r="W89" i="4"/>
  <c r="Z88" i="4"/>
  <c r="W88" i="4"/>
  <c r="Z87" i="4"/>
  <c r="Y87" i="4"/>
  <c r="W87" i="4"/>
  <c r="Z86" i="4"/>
  <c r="W86" i="4"/>
  <c r="Z85" i="4"/>
  <c r="X85" i="4"/>
  <c r="W85" i="4"/>
  <c r="Z84" i="4"/>
  <c r="Y84" i="4"/>
  <c r="W84" i="4"/>
  <c r="Z83" i="4"/>
  <c r="W83" i="4"/>
  <c r="Z82" i="4"/>
  <c r="X82" i="4"/>
  <c r="W82" i="4"/>
  <c r="Z81" i="4"/>
  <c r="W81" i="4"/>
  <c r="Z80" i="4"/>
  <c r="W80" i="4"/>
  <c r="Z79" i="4"/>
  <c r="W79" i="4"/>
  <c r="Z78" i="4"/>
  <c r="W78" i="4"/>
  <c r="Z77" i="4"/>
  <c r="W77" i="4"/>
  <c r="Z76" i="4"/>
  <c r="X76" i="4"/>
  <c r="W76" i="4"/>
  <c r="Z75" i="4"/>
  <c r="W75" i="4"/>
  <c r="Z74" i="4"/>
  <c r="W74" i="4"/>
  <c r="Z73" i="4"/>
  <c r="Y73" i="4"/>
  <c r="X73" i="4"/>
  <c r="W73" i="4"/>
  <c r="Z72" i="4"/>
  <c r="X72" i="4"/>
  <c r="W72" i="4"/>
  <c r="Z71" i="4"/>
  <c r="W71" i="4"/>
  <c r="Z70" i="4"/>
  <c r="X70" i="4"/>
  <c r="W70" i="4"/>
  <c r="Z69" i="4"/>
  <c r="W69" i="4"/>
  <c r="Z68" i="4"/>
  <c r="W68" i="4"/>
  <c r="Z67" i="4"/>
  <c r="Y67" i="4"/>
  <c r="X67" i="4"/>
  <c r="W67" i="4"/>
  <c r="Z66" i="4"/>
  <c r="W66" i="4"/>
  <c r="Z65" i="4"/>
  <c r="Y65" i="4"/>
  <c r="W65" i="4"/>
  <c r="Z64" i="4"/>
  <c r="W64" i="4"/>
  <c r="Z63" i="4"/>
  <c r="W63" i="4"/>
  <c r="Z62" i="4"/>
  <c r="W62" i="4"/>
  <c r="Z61" i="4"/>
  <c r="W61" i="4"/>
  <c r="Z60" i="4"/>
  <c r="W60" i="4"/>
  <c r="Z59" i="4"/>
  <c r="X59" i="4"/>
  <c r="W59" i="4"/>
  <c r="Z58" i="4"/>
  <c r="X58" i="4"/>
  <c r="W58" i="4"/>
  <c r="Z57" i="4"/>
  <c r="W57" i="4"/>
  <c r="X56" i="4"/>
  <c r="W56" i="4"/>
  <c r="Z55" i="4"/>
  <c r="W55" i="4"/>
  <c r="Z54" i="4"/>
  <c r="W54" i="4"/>
  <c r="Z53" i="4"/>
  <c r="W53" i="4"/>
  <c r="Z52" i="4"/>
  <c r="W52" i="4"/>
  <c r="Z51" i="4"/>
  <c r="W51" i="4"/>
  <c r="Z50" i="4"/>
  <c r="Y50" i="4"/>
  <c r="W50" i="4"/>
  <c r="Z49" i="4"/>
  <c r="W49" i="4"/>
  <c r="Z48" i="4"/>
  <c r="W48" i="4"/>
  <c r="Z47" i="4"/>
  <c r="W47" i="4"/>
  <c r="Z46" i="4"/>
  <c r="W46" i="4"/>
  <c r="Z45" i="4"/>
  <c r="X45" i="4"/>
  <c r="W45" i="4"/>
  <c r="Z44" i="4"/>
  <c r="W44" i="4"/>
  <c r="Z43" i="4"/>
  <c r="X43" i="4"/>
  <c r="W43" i="4"/>
  <c r="Z42" i="4"/>
  <c r="X42" i="4"/>
  <c r="W42" i="4"/>
  <c r="Z41" i="4"/>
  <c r="Y41" i="4"/>
  <c r="W41" i="4"/>
  <c r="Z40" i="4"/>
  <c r="Y40" i="4"/>
  <c r="W40" i="4"/>
  <c r="Z39" i="4"/>
  <c r="Y39" i="4"/>
  <c r="W39" i="4"/>
  <c r="Z38" i="4"/>
  <c r="Y38" i="4"/>
  <c r="W38" i="4"/>
  <c r="Z37" i="4"/>
  <c r="W37" i="4"/>
  <c r="Z36" i="4"/>
  <c r="W36" i="4"/>
  <c r="Z35" i="4"/>
  <c r="W35" i="4"/>
  <c r="Z34" i="4"/>
  <c r="W34" i="4"/>
  <c r="Z33" i="4"/>
  <c r="W33" i="4"/>
  <c r="Z32" i="4"/>
  <c r="W32" i="4"/>
  <c r="Z31" i="4"/>
  <c r="Y31" i="4"/>
  <c r="W31" i="4"/>
  <c r="Z30" i="4"/>
  <c r="Y30" i="4"/>
  <c r="X30" i="4"/>
  <c r="W30" i="4"/>
  <c r="Z29" i="4"/>
  <c r="Y29" i="4"/>
  <c r="W29" i="4"/>
  <c r="Z28" i="4"/>
  <c r="W28" i="4"/>
  <c r="Z27" i="4"/>
  <c r="Y27" i="4"/>
  <c r="W27" i="4"/>
  <c r="Z26" i="4"/>
  <c r="W26" i="4"/>
  <c r="Z25" i="4"/>
  <c r="Y25" i="4"/>
  <c r="X25" i="4"/>
  <c r="W25" i="4"/>
  <c r="Z24" i="4"/>
  <c r="Y24" i="4"/>
  <c r="X24" i="4"/>
  <c r="W24" i="4"/>
  <c r="Z23" i="4"/>
  <c r="Y23" i="4"/>
  <c r="W23" i="4"/>
  <c r="Z22" i="4"/>
  <c r="Y22" i="4"/>
  <c r="X22" i="4"/>
  <c r="W22" i="4"/>
  <c r="Z21" i="4"/>
  <c r="W21" i="4"/>
  <c r="Z20" i="4"/>
  <c r="Y20" i="4"/>
  <c r="X20" i="4"/>
  <c r="W20" i="4"/>
  <c r="Z19" i="4"/>
  <c r="Y19" i="4"/>
  <c r="X19" i="4"/>
  <c r="W19" i="4"/>
  <c r="Z18" i="4"/>
  <c r="Y18" i="4"/>
  <c r="W18" i="4"/>
  <c r="Z17" i="4"/>
  <c r="Y17" i="4"/>
  <c r="W17" i="4"/>
  <c r="Z16" i="4"/>
  <c r="X16" i="4"/>
  <c r="W16" i="4"/>
  <c r="Z15" i="4"/>
  <c r="Y15" i="4"/>
  <c r="X15" i="4"/>
  <c r="W15" i="4"/>
  <c r="Z14" i="4"/>
  <c r="Y14" i="4"/>
  <c r="X14" i="4"/>
  <c r="W14" i="4"/>
  <c r="Z13" i="4"/>
  <c r="W13" i="4"/>
  <c r="Z12" i="4"/>
  <c r="X12" i="4"/>
  <c r="W12" i="4"/>
  <c r="Z11" i="4"/>
  <c r="W11" i="4"/>
  <c r="Z10" i="4"/>
  <c r="X10" i="4"/>
  <c r="W10" i="4"/>
  <c r="Z9" i="4"/>
  <c r="W9" i="4"/>
  <c r="Z8" i="4"/>
  <c r="W8" i="4"/>
  <c r="Z7" i="4"/>
  <c r="X7" i="4"/>
  <c r="W7" i="4"/>
  <c r="Z6" i="4"/>
  <c r="X6" i="4"/>
  <c r="W6" i="4"/>
  <c r="Z5" i="4"/>
  <c r="X5" i="4"/>
  <c r="W5" i="4"/>
  <c r="Z4" i="4"/>
  <c r="X4" i="4"/>
  <c r="W4" i="4"/>
  <c r="Z3" i="4"/>
  <c r="W3" i="4"/>
  <c r="Z2" i="4"/>
  <c r="X2" i="4"/>
  <c r="W2" i="4"/>
  <c r="P224" i="3"/>
  <c r="B24" i="1" s="1"/>
  <c r="O224" i="3"/>
  <c r="A24" i="1" s="1"/>
  <c r="P223" i="3"/>
  <c r="B23" i="1" s="1"/>
  <c r="O223" i="3"/>
  <c r="A23" i="1" s="1"/>
  <c r="G221" i="3"/>
  <c r="E220" i="3"/>
  <c r="X220" i="4" s="1"/>
  <c r="E219" i="3"/>
  <c r="X219" i="4" s="1"/>
  <c r="E218" i="3"/>
  <c r="X218" i="4" s="1"/>
  <c r="E217" i="3"/>
  <c r="X217" i="4" s="1"/>
  <c r="E216" i="3"/>
  <c r="X216" i="4" s="1"/>
  <c r="R215" i="3"/>
  <c r="C40" i="6" s="1"/>
  <c r="K40" i="6" s="1"/>
  <c r="E215" i="3"/>
  <c r="X215" i="4" s="1"/>
  <c r="D215" i="3"/>
  <c r="C215" i="3"/>
  <c r="B215" i="3"/>
  <c r="A215" i="3"/>
  <c r="E214" i="3"/>
  <c r="X214" i="4" s="1"/>
  <c r="E213" i="3"/>
  <c r="E212" i="3"/>
  <c r="X212" i="4" s="1"/>
  <c r="E211" i="3"/>
  <c r="X211" i="4" s="1"/>
  <c r="E210" i="3"/>
  <c r="R209" i="3"/>
  <c r="C39" i="6" s="1"/>
  <c r="E209" i="3"/>
  <c r="X209" i="4" s="1"/>
  <c r="D209" i="3"/>
  <c r="C209" i="3"/>
  <c r="B209" i="3"/>
  <c r="Y211" i="4" s="1"/>
  <c r="A209" i="3"/>
  <c r="E208" i="3"/>
  <c r="E207" i="3"/>
  <c r="X207" i="4" s="1"/>
  <c r="E206" i="3"/>
  <c r="X206" i="4" s="1"/>
  <c r="E205" i="3"/>
  <c r="X205" i="4" s="1"/>
  <c r="E204" i="3"/>
  <c r="X204" i="4" s="1"/>
  <c r="R203" i="3"/>
  <c r="C38" i="6" s="1"/>
  <c r="K38" i="6" s="1"/>
  <c r="E203" i="3"/>
  <c r="X203" i="4" s="1"/>
  <c r="D203" i="3"/>
  <c r="C203" i="3"/>
  <c r="B203" i="3"/>
  <c r="A203" i="3"/>
  <c r="E202" i="3"/>
  <c r="E201" i="3"/>
  <c r="X201" i="4" s="1"/>
  <c r="E200" i="3"/>
  <c r="X200" i="4" s="1"/>
  <c r="E199" i="3"/>
  <c r="X199" i="4" s="1"/>
  <c r="E198" i="3"/>
  <c r="X198" i="4" s="1"/>
  <c r="R197" i="3"/>
  <c r="C37" i="6" s="1"/>
  <c r="K37" i="6" s="1"/>
  <c r="E197" i="3"/>
  <c r="X197" i="4" s="1"/>
  <c r="D197" i="3"/>
  <c r="C197" i="3"/>
  <c r="B197" i="3"/>
  <c r="Y197" i="4" s="1"/>
  <c r="A197" i="3"/>
  <c r="E196" i="3"/>
  <c r="X196" i="4" s="1"/>
  <c r="E195" i="3"/>
  <c r="X195" i="4" s="1"/>
  <c r="E194" i="3"/>
  <c r="X194" i="4" s="1"/>
  <c r="E193" i="3"/>
  <c r="E192" i="3"/>
  <c r="X192" i="4" s="1"/>
  <c r="R191" i="3"/>
  <c r="C36" i="6" s="1"/>
  <c r="K36" i="6" s="1"/>
  <c r="E191" i="3"/>
  <c r="X191" i="4" s="1"/>
  <c r="D191" i="3"/>
  <c r="C191" i="3"/>
  <c r="B191" i="3"/>
  <c r="A191" i="3"/>
  <c r="E190" i="3"/>
  <c r="X190" i="4" s="1"/>
  <c r="E189" i="3"/>
  <c r="X189" i="4" s="1"/>
  <c r="E188" i="3"/>
  <c r="X188" i="4" s="1"/>
  <c r="E187" i="3"/>
  <c r="E186" i="3"/>
  <c r="X186" i="4" s="1"/>
  <c r="R185" i="3"/>
  <c r="C35" i="6" s="1"/>
  <c r="K35" i="6" s="1"/>
  <c r="E185" i="3"/>
  <c r="X185" i="4" s="1"/>
  <c r="D185" i="3"/>
  <c r="C185" i="3"/>
  <c r="B185" i="3"/>
  <c r="A185" i="3"/>
  <c r="E184" i="3"/>
  <c r="E183" i="3"/>
  <c r="X183" i="4" s="1"/>
  <c r="E182" i="3"/>
  <c r="X182" i="4" s="1"/>
  <c r="E181" i="3"/>
  <c r="X181" i="4" s="1"/>
  <c r="E180" i="3"/>
  <c r="X180" i="4" s="1"/>
  <c r="R179" i="3"/>
  <c r="C34" i="6" s="1"/>
  <c r="K34" i="6" s="1"/>
  <c r="E179" i="3"/>
  <c r="X179" i="4" s="1"/>
  <c r="D179" i="3"/>
  <c r="C179" i="3"/>
  <c r="B179" i="3"/>
  <c r="Y180" i="4" s="1"/>
  <c r="A179" i="3"/>
  <c r="E178" i="3"/>
  <c r="X178" i="4" s="1"/>
  <c r="E177" i="3"/>
  <c r="X177" i="4" s="1"/>
  <c r="E176" i="3"/>
  <c r="E175" i="3"/>
  <c r="X175" i="4" s="1"/>
  <c r="E174" i="3"/>
  <c r="X174" i="4" s="1"/>
  <c r="R173" i="3"/>
  <c r="C33" i="6" s="1"/>
  <c r="E173" i="3"/>
  <c r="X173" i="4" s="1"/>
  <c r="D173" i="3"/>
  <c r="C173" i="3"/>
  <c r="A173" i="3"/>
  <c r="E172" i="3"/>
  <c r="X172" i="4" s="1"/>
  <c r="E171" i="3"/>
  <c r="E170" i="3"/>
  <c r="X170" i="4" s="1"/>
  <c r="E169" i="3"/>
  <c r="X169" i="4" s="1"/>
  <c r="E168" i="3"/>
  <c r="X168" i="4" s="1"/>
  <c r="R167" i="3"/>
  <c r="C32" i="6" s="1"/>
  <c r="E167" i="3"/>
  <c r="X167" i="4" s="1"/>
  <c r="D167" i="3"/>
  <c r="C167" i="3"/>
  <c r="B167" i="3"/>
  <c r="A167" i="3"/>
  <c r="G166" i="3"/>
  <c r="Z166" i="4" s="1"/>
  <c r="E165" i="3"/>
  <c r="E164" i="3"/>
  <c r="X164" i="4" s="1"/>
  <c r="E163" i="3"/>
  <c r="X163" i="4" s="1"/>
  <c r="E162" i="3"/>
  <c r="X162" i="4" s="1"/>
  <c r="E161" i="3"/>
  <c r="X161" i="4" s="1"/>
  <c r="R160" i="3"/>
  <c r="C30" i="6" s="1"/>
  <c r="K30" i="6" s="1"/>
  <c r="E160" i="3"/>
  <c r="D160" i="3"/>
  <c r="C160" i="3"/>
  <c r="B160" i="3"/>
  <c r="A160" i="3"/>
  <c r="E159" i="3"/>
  <c r="X159" i="4" s="1"/>
  <c r="E158" i="3"/>
  <c r="X158" i="4" s="1"/>
  <c r="E157" i="3"/>
  <c r="E156" i="3"/>
  <c r="X156" i="4" s="1"/>
  <c r="E155" i="3"/>
  <c r="R154" i="3"/>
  <c r="C29" i="6" s="1"/>
  <c r="E154" i="3"/>
  <c r="X154" i="4" s="1"/>
  <c r="D154" i="3"/>
  <c r="C154" i="3"/>
  <c r="B154" i="3"/>
  <c r="A154" i="3"/>
  <c r="E153" i="3"/>
  <c r="X153" i="4" s="1"/>
  <c r="E152" i="3"/>
  <c r="X152" i="4" s="1"/>
  <c r="E151" i="3"/>
  <c r="X151" i="4" s="1"/>
  <c r="E150" i="3"/>
  <c r="X150" i="4" s="1"/>
  <c r="E149" i="3"/>
  <c r="X149" i="4" s="1"/>
  <c r="R148" i="3"/>
  <c r="C28" i="6" s="1"/>
  <c r="K28" i="6" s="1"/>
  <c r="E148" i="3"/>
  <c r="X148" i="4" s="1"/>
  <c r="D148" i="3"/>
  <c r="C148" i="3"/>
  <c r="B148" i="3"/>
  <c r="Y148" i="4" s="1"/>
  <c r="A148" i="3"/>
  <c r="E147" i="3"/>
  <c r="X147" i="4" s="1"/>
  <c r="E146" i="3"/>
  <c r="X146" i="4" s="1"/>
  <c r="E145" i="3"/>
  <c r="X145" i="4" s="1"/>
  <c r="E144" i="3"/>
  <c r="X144" i="4" s="1"/>
  <c r="E143" i="3"/>
  <c r="X143" i="4" s="1"/>
  <c r="R142" i="3"/>
  <c r="C27" i="6" s="1"/>
  <c r="K27" i="6" s="1"/>
  <c r="E142" i="3"/>
  <c r="D142" i="3"/>
  <c r="C142" i="3"/>
  <c r="B142" i="3"/>
  <c r="A142" i="3"/>
  <c r="E141" i="3"/>
  <c r="X141" i="4" s="1"/>
  <c r="E140" i="3"/>
  <c r="X140" i="4" s="1"/>
  <c r="E139" i="3"/>
  <c r="E138" i="3"/>
  <c r="X138" i="4" s="1"/>
  <c r="E137" i="3"/>
  <c r="X137" i="4" s="1"/>
  <c r="R136" i="3"/>
  <c r="C26" i="6" s="1"/>
  <c r="E136" i="3"/>
  <c r="D136" i="3"/>
  <c r="C136" i="3"/>
  <c r="B136" i="3"/>
  <c r="A136" i="3"/>
  <c r="E135" i="3"/>
  <c r="X135" i="4" s="1"/>
  <c r="E134" i="3"/>
  <c r="X134" i="4" s="1"/>
  <c r="E133" i="3"/>
  <c r="X133" i="4" s="1"/>
  <c r="E132" i="3"/>
  <c r="X132" i="4" s="1"/>
  <c r="E131" i="3"/>
  <c r="X131" i="4" s="1"/>
  <c r="R130" i="3"/>
  <c r="C25" i="6" s="1"/>
  <c r="E130" i="3"/>
  <c r="D130" i="3"/>
  <c r="C130" i="3"/>
  <c r="B130" i="3"/>
  <c r="A130" i="3"/>
  <c r="E129" i="3"/>
  <c r="X129" i="4" s="1"/>
  <c r="E128" i="3"/>
  <c r="X128" i="4" s="1"/>
  <c r="E127" i="3"/>
  <c r="X127" i="4" s="1"/>
  <c r="E126" i="3"/>
  <c r="X126" i="4" s="1"/>
  <c r="E125" i="3"/>
  <c r="R124" i="3"/>
  <c r="C24" i="6" s="1"/>
  <c r="K24" i="6" s="1"/>
  <c r="E124" i="3"/>
  <c r="D124" i="3"/>
  <c r="C124" i="3"/>
  <c r="B124" i="3"/>
  <c r="A124" i="3"/>
  <c r="E123" i="3"/>
  <c r="X123" i="4" s="1"/>
  <c r="E122" i="3"/>
  <c r="E121" i="3"/>
  <c r="X121" i="4" s="1"/>
  <c r="E120" i="3"/>
  <c r="X120" i="4" s="1"/>
  <c r="E119" i="3"/>
  <c r="X119" i="4" s="1"/>
  <c r="R118" i="3"/>
  <c r="C23" i="6" s="1"/>
  <c r="E118" i="3"/>
  <c r="X118" i="4" s="1"/>
  <c r="D118" i="3"/>
  <c r="C118" i="3"/>
  <c r="B118" i="3"/>
  <c r="A118" i="3"/>
  <c r="E117" i="3"/>
  <c r="X117" i="4" s="1"/>
  <c r="E116" i="3"/>
  <c r="X116" i="4" s="1"/>
  <c r="E115" i="3"/>
  <c r="X115" i="4" s="1"/>
  <c r="E114" i="3"/>
  <c r="X114" i="4" s="1"/>
  <c r="E113" i="3"/>
  <c r="X113" i="4" s="1"/>
  <c r="R112" i="3"/>
  <c r="C22" i="6" s="1"/>
  <c r="E112" i="3"/>
  <c r="X112" i="4" s="1"/>
  <c r="D112" i="3"/>
  <c r="C112" i="3"/>
  <c r="B112" i="3"/>
  <c r="A112" i="3"/>
  <c r="G111" i="3"/>
  <c r="E110" i="3"/>
  <c r="X110" i="4" s="1"/>
  <c r="E109" i="3"/>
  <c r="X109" i="4" s="1"/>
  <c r="E108" i="3"/>
  <c r="X108" i="4" s="1"/>
  <c r="E107" i="3"/>
  <c r="X107" i="4" s="1"/>
  <c r="E106" i="3"/>
  <c r="X106" i="4" s="1"/>
  <c r="R105" i="3"/>
  <c r="C20" i="6" s="1"/>
  <c r="K20" i="6" s="1"/>
  <c r="E105" i="3"/>
  <c r="X105" i="4" s="1"/>
  <c r="D105" i="3"/>
  <c r="C105" i="3"/>
  <c r="B105" i="3"/>
  <c r="Y105" i="4" s="1"/>
  <c r="A105" i="3"/>
  <c r="E104" i="3"/>
  <c r="X104" i="4" s="1"/>
  <c r="E103" i="3"/>
  <c r="X103" i="4" s="1"/>
  <c r="E102" i="3"/>
  <c r="X102" i="4" s="1"/>
  <c r="E101" i="3"/>
  <c r="X101" i="4" s="1"/>
  <c r="E100" i="3"/>
  <c r="X100" i="4" s="1"/>
  <c r="R99" i="3"/>
  <c r="C19" i="6" s="1"/>
  <c r="E99" i="3"/>
  <c r="X99" i="4" s="1"/>
  <c r="D99" i="3"/>
  <c r="C99" i="3"/>
  <c r="B99" i="3"/>
  <c r="A99" i="3"/>
  <c r="E98" i="3"/>
  <c r="X98" i="4" s="1"/>
  <c r="E97" i="3"/>
  <c r="X97" i="4" s="1"/>
  <c r="E96" i="3"/>
  <c r="E95" i="3"/>
  <c r="X95" i="4" s="1"/>
  <c r="E94" i="3"/>
  <c r="X94" i="4" s="1"/>
  <c r="R93" i="3"/>
  <c r="C18" i="6" s="1"/>
  <c r="K18" i="6" s="1"/>
  <c r="E93" i="3"/>
  <c r="X93" i="4" s="1"/>
  <c r="D93" i="3"/>
  <c r="C93" i="3"/>
  <c r="B93" i="3"/>
  <c r="Y94" i="4" s="1"/>
  <c r="A93" i="3"/>
  <c r="E92" i="3"/>
  <c r="X92" i="4" s="1"/>
  <c r="E91" i="3"/>
  <c r="E90" i="3"/>
  <c r="X90" i="4" s="1"/>
  <c r="E89" i="3"/>
  <c r="X89" i="4" s="1"/>
  <c r="E88" i="3"/>
  <c r="X88" i="4" s="1"/>
  <c r="R87" i="3"/>
  <c r="C17" i="6" s="1"/>
  <c r="K17" i="6" s="1"/>
  <c r="E87" i="3"/>
  <c r="X87" i="4" s="1"/>
  <c r="D87" i="3"/>
  <c r="C87" i="3"/>
  <c r="B87" i="3"/>
  <c r="A87" i="3"/>
  <c r="E86" i="3"/>
  <c r="X86" i="4" s="1"/>
  <c r="E85" i="3"/>
  <c r="E84" i="3"/>
  <c r="X84" i="4" s="1"/>
  <c r="E83" i="3"/>
  <c r="X83" i="4" s="1"/>
  <c r="E82" i="3"/>
  <c r="R81" i="3"/>
  <c r="C16" i="6" s="1"/>
  <c r="K16" i="6" s="1"/>
  <c r="E81" i="3"/>
  <c r="X81" i="4" s="1"/>
  <c r="D81" i="3"/>
  <c r="C81" i="3"/>
  <c r="B81" i="3"/>
  <c r="A81" i="3"/>
  <c r="E80" i="3"/>
  <c r="X80" i="4" s="1"/>
  <c r="E79" i="3"/>
  <c r="X79" i="4" s="1"/>
  <c r="E78" i="3"/>
  <c r="X78" i="4" s="1"/>
  <c r="E77" i="3"/>
  <c r="X77" i="4" s="1"/>
  <c r="E76" i="3"/>
  <c r="R75" i="3"/>
  <c r="C15" i="6" s="1"/>
  <c r="K15" i="6" s="1"/>
  <c r="E75" i="3"/>
  <c r="X75" i="4" s="1"/>
  <c r="D75" i="3"/>
  <c r="C75" i="3"/>
  <c r="B75" i="3"/>
  <c r="A75" i="3"/>
  <c r="E74" i="3"/>
  <c r="X74" i="4" s="1"/>
  <c r="E73" i="3"/>
  <c r="E72" i="3"/>
  <c r="E71" i="3"/>
  <c r="X71" i="4" s="1"/>
  <c r="E70" i="3"/>
  <c r="R69" i="3"/>
  <c r="C14" i="6" s="1"/>
  <c r="K14" i="6" s="1"/>
  <c r="E69" i="3"/>
  <c r="X69" i="4" s="1"/>
  <c r="D69" i="3"/>
  <c r="C69" i="3"/>
  <c r="B69" i="3"/>
  <c r="A69" i="3"/>
  <c r="E68" i="3"/>
  <c r="X68" i="4" s="1"/>
  <c r="E67" i="3"/>
  <c r="E66" i="3"/>
  <c r="X66" i="4" s="1"/>
  <c r="E65" i="3"/>
  <c r="X65" i="4" s="1"/>
  <c r="E64" i="3"/>
  <c r="X64" i="4" s="1"/>
  <c r="R63" i="3"/>
  <c r="C13" i="6" s="1"/>
  <c r="E63" i="3"/>
  <c r="X63" i="4" s="1"/>
  <c r="D63" i="3"/>
  <c r="C63" i="3"/>
  <c r="B63" i="3"/>
  <c r="A63" i="3"/>
  <c r="E62" i="3"/>
  <c r="X62" i="4" s="1"/>
  <c r="E61" i="3"/>
  <c r="X61" i="4" s="1"/>
  <c r="E60" i="3"/>
  <c r="X60" i="4" s="1"/>
  <c r="E59" i="3"/>
  <c r="E58" i="3"/>
  <c r="R57" i="3"/>
  <c r="C12" i="6" s="1"/>
  <c r="E57" i="3"/>
  <c r="X57" i="4" s="1"/>
  <c r="D57" i="3"/>
  <c r="C57" i="3"/>
  <c r="B57" i="3"/>
  <c r="Y62" i="4" s="1"/>
  <c r="A57" i="3"/>
  <c r="G56" i="3"/>
  <c r="Z56" i="4" s="1"/>
  <c r="E55" i="3"/>
  <c r="X55" i="4" s="1"/>
  <c r="E54" i="3"/>
  <c r="X54" i="4" s="1"/>
  <c r="E53" i="3"/>
  <c r="X53" i="4" s="1"/>
  <c r="E52" i="3"/>
  <c r="X52" i="4" s="1"/>
  <c r="E51" i="3"/>
  <c r="X51" i="4" s="1"/>
  <c r="R50" i="3"/>
  <c r="C10" i="6" s="1"/>
  <c r="K10" i="6" s="1"/>
  <c r="E50" i="3"/>
  <c r="X50" i="4" s="1"/>
  <c r="D50" i="3"/>
  <c r="C50" i="3"/>
  <c r="B50" i="3"/>
  <c r="Y54" i="4" s="1"/>
  <c r="A50" i="3"/>
  <c r="E49" i="3"/>
  <c r="X49" i="4" s="1"/>
  <c r="E48" i="3"/>
  <c r="X48" i="4" s="1"/>
  <c r="E47" i="3"/>
  <c r="X47" i="4" s="1"/>
  <c r="E46" i="3"/>
  <c r="X46" i="4" s="1"/>
  <c r="E45" i="3"/>
  <c r="R44" i="3"/>
  <c r="C9" i="6" s="1"/>
  <c r="E44" i="3"/>
  <c r="X44" i="4" s="1"/>
  <c r="D44" i="3"/>
  <c r="C44" i="3"/>
  <c r="B44" i="3"/>
  <c r="Y44" i="4" s="1"/>
  <c r="A44" i="3"/>
  <c r="E43" i="3"/>
  <c r="E42" i="3"/>
  <c r="E41" i="3"/>
  <c r="X41" i="4" s="1"/>
  <c r="E40" i="3"/>
  <c r="X40" i="4" s="1"/>
  <c r="E39" i="3"/>
  <c r="X39" i="4" s="1"/>
  <c r="R38" i="3"/>
  <c r="C8" i="6" s="1"/>
  <c r="K8" i="6" s="1"/>
  <c r="E38" i="3"/>
  <c r="X38" i="4" s="1"/>
  <c r="D38" i="3"/>
  <c r="C38" i="3"/>
  <c r="B38" i="3"/>
  <c r="Y42" i="4" s="1"/>
  <c r="A38" i="3"/>
  <c r="E37" i="3"/>
  <c r="X37" i="4" s="1"/>
  <c r="E36" i="3"/>
  <c r="X36" i="4" s="1"/>
  <c r="E35" i="3"/>
  <c r="X35" i="4" s="1"/>
  <c r="E34" i="3"/>
  <c r="X34" i="4" s="1"/>
  <c r="E33" i="3"/>
  <c r="X33" i="4" s="1"/>
  <c r="R32" i="3"/>
  <c r="C7" i="6" s="1"/>
  <c r="K7" i="6" s="1"/>
  <c r="E32" i="3"/>
  <c r="X32" i="4" s="1"/>
  <c r="D32" i="3"/>
  <c r="C32" i="3"/>
  <c r="B32" i="3"/>
  <c r="Y36" i="4" s="1"/>
  <c r="A32" i="3"/>
  <c r="E31" i="3"/>
  <c r="X31" i="4" s="1"/>
  <c r="E30" i="3"/>
  <c r="E29" i="3"/>
  <c r="X29" i="4" s="1"/>
  <c r="E28" i="3"/>
  <c r="X28" i="4" s="1"/>
  <c r="E27" i="3"/>
  <c r="X27" i="4" s="1"/>
  <c r="R26" i="3"/>
  <c r="C6" i="6" s="1"/>
  <c r="K6" i="6" s="1"/>
  <c r="E26" i="3"/>
  <c r="X26" i="4" s="1"/>
  <c r="D26" i="3"/>
  <c r="C26" i="3"/>
  <c r="B26" i="3"/>
  <c r="Y28" i="4" s="1"/>
  <c r="A26" i="3"/>
  <c r="E25" i="3"/>
  <c r="E24" i="3"/>
  <c r="E23" i="3"/>
  <c r="X23" i="4" s="1"/>
  <c r="E22" i="3"/>
  <c r="E21" i="3"/>
  <c r="X21" i="4" s="1"/>
  <c r="R20" i="3"/>
  <c r="C5" i="6" s="1"/>
  <c r="E20" i="3"/>
  <c r="D20" i="3"/>
  <c r="C20" i="3"/>
  <c r="B20" i="3"/>
  <c r="Y21" i="4" s="1"/>
  <c r="A20" i="3"/>
  <c r="E19" i="3"/>
  <c r="E18" i="3"/>
  <c r="X18" i="4" s="1"/>
  <c r="E17" i="3"/>
  <c r="X17" i="4" s="1"/>
  <c r="E16" i="3"/>
  <c r="E15" i="3"/>
  <c r="R14" i="3"/>
  <c r="C4" i="6" s="1"/>
  <c r="K4" i="6" s="1"/>
  <c r="E14" i="3"/>
  <c r="D14" i="3"/>
  <c r="C14" i="3"/>
  <c r="B14" i="3"/>
  <c r="Y16" i="4" s="1"/>
  <c r="A14" i="3"/>
  <c r="E13" i="3"/>
  <c r="X13" i="4" s="1"/>
  <c r="E12" i="3"/>
  <c r="E11" i="3"/>
  <c r="X11" i="4" s="1"/>
  <c r="E10" i="3"/>
  <c r="E9" i="3"/>
  <c r="X9" i="4" s="1"/>
  <c r="R8" i="3"/>
  <c r="C3" i="6" s="1"/>
  <c r="K3" i="6" s="1"/>
  <c r="E8" i="3"/>
  <c r="X8" i="4" s="1"/>
  <c r="D8" i="3"/>
  <c r="C8" i="3"/>
  <c r="B8" i="3"/>
  <c r="A8" i="3"/>
  <c r="E7" i="3"/>
  <c r="E6" i="3"/>
  <c r="E5" i="3"/>
  <c r="E4" i="3"/>
  <c r="E3" i="3"/>
  <c r="X3" i="4" s="1"/>
  <c r="R2" i="3"/>
  <c r="C2" i="6" s="1"/>
  <c r="E2" i="3"/>
  <c r="D2" i="3"/>
  <c r="C2" i="3"/>
  <c r="B2" i="3"/>
  <c r="Y2" i="4" s="1"/>
  <c r="A2" i="3"/>
  <c r="G75" i="2"/>
  <c r="G2" i="2" s="1"/>
  <c r="P1" i="6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B10" i="1"/>
  <c r="C10" i="1" s="1"/>
  <c r="V8" i="4" l="1"/>
  <c r="K33" i="6"/>
  <c r="G227" i="3"/>
  <c r="Y59" i="4"/>
  <c r="H75" i="2"/>
  <c r="I75" i="2" s="1"/>
  <c r="J75" i="2" s="1"/>
  <c r="V219" i="4"/>
  <c r="V215" i="4"/>
  <c r="V212" i="4"/>
  <c r="V209" i="4"/>
  <c r="V206" i="4"/>
  <c r="V203" i="4"/>
  <c r="V147" i="4"/>
  <c r="V144" i="4"/>
  <c r="V141" i="4"/>
  <c r="V138" i="4"/>
  <c r="V135" i="4"/>
  <c r="V132" i="4"/>
  <c r="V129" i="4"/>
  <c r="V126" i="4"/>
  <c r="V123" i="4"/>
  <c r="V120" i="4"/>
  <c r="V117" i="4"/>
  <c r="V114" i="4"/>
  <c r="V218" i="4"/>
  <c r="V216" i="4"/>
  <c r="V213" i="4"/>
  <c r="V210" i="4"/>
  <c r="V207" i="4"/>
  <c r="V204" i="4"/>
  <c r="V220" i="4"/>
  <c r="V217" i="4"/>
  <c r="V214" i="4"/>
  <c r="V211" i="4"/>
  <c r="V208" i="4"/>
  <c r="V205" i="4"/>
  <c r="V200" i="4"/>
  <c r="V177" i="4"/>
  <c r="V166" i="4"/>
  <c r="V163" i="4"/>
  <c r="V160" i="4"/>
  <c r="V157" i="4"/>
  <c r="V154" i="4"/>
  <c r="V190" i="4"/>
  <c r="V181" i="4"/>
  <c r="V158" i="4"/>
  <c r="V149" i="4"/>
  <c r="V137" i="4"/>
  <c r="V125" i="4"/>
  <c r="V113" i="4"/>
  <c r="V48" i="4"/>
  <c r="V199" i="4"/>
  <c r="V175" i="4"/>
  <c r="V173" i="4"/>
  <c r="V168" i="4"/>
  <c r="V142" i="4"/>
  <c r="V130" i="4"/>
  <c r="V118" i="4"/>
  <c r="V97" i="4"/>
  <c r="V85" i="4"/>
  <c r="V73" i="4"/>
  <c r="V68" i="4"/>
  <c r="V43" i="4"/>
  <c r="V40" i="4"/>
  <c r="V37" i="4"/>
  <c r="V34" i="4"/>
  <c r="V31" i="4"/>
  <c r="V28" i="4"/>
  <c r="V25" i="4"/>
  <c r="V22" i="4"/>
  <c r="V19" i="4"/>
  <c r="V16" i="4"/>
  <c r="V13" i="4"/>
  <c r="V10" i="4"/>
  <c r="V7" i="4"/>
  <c r="V4" i="4"/>
  <c r="V195" i="4"/>
  <c r="V186" i="4"/>
  <c r="V140" i="4"/>
  <c r="V128" i="4"/>
  <c r="V116" i="4"/>
  <c r="V107" i="4"/>
  <c r="V71" i="4"/>
  <c r="V63" i="4"/>
  <c r="V60" i="4"/>
  <c r="V57" i="4"/>
  <c r="V193" i="4"/>
  <c r="V184" i="4"/>
  <c r="V171" i="4"/>
  <c r="V164" i="4"/>
  <c r="V159" i="4"/>
  <c r="V145" i="4"/>
  <c r="V133" i="4"/>
  <c r="V121" i="4"/>
  <c r="V100" i="4"/>
  <c r="V88" i="4"/>
  <c r="V76" i="4"/>
  <c r="V66" i="4"/>
  <c r="V172" i="4"/>
  <c r="V146" i="4"/>
  <c r="V134" i="4"/>
  <c r="V122" i="4"/>
  <c r="V108" i="4"/>
  <c r="V202" i="4"/>
  <c r="V194" i="4"/>
  <c r="V185" i="4"/>
  <c r="V170" i="4"/>
  <c r="V155" i="4"/>
  <c r="V139" i="4"/>
  <c r="V127" i="4"/>
  <c r="V201" i="4"/>
  <c r="V106" i="4"/>
  <c r="V95" i="4"/>
  <c r="V86" i="4"/>
  <c r="V82" i="4"/>
  <c r="V178" i="4"/>
  <c r="V167" i="4"/>
  <c r="V143" i="4"/>
  <c r="V84" i="4"/>
  <c r="V58" i="4"/>
  <c r="V47" i="4"/>
  <c r="V41" i="4"/>
  <c r="V15" i="4"/>
  <c r="V55" i="4"/>
  <c r="V192" i="4"/>
  <c r="V189" i="4"/>
  <c r="V111" i="4"/>
  <c r="V101" i="4"/>
  <c r="V77" i="4"/>
  <c r="V49" i="4"/>
  <c r="V39" i="4"/>
  <c r="V30" i="4"/>
  <c r="V23" i="4"/>
  <c r="V5" i="4"/>
  <c r="V197" i="4"/>
  <c r="V148" i="4"/>
  <c r="V103" i="4"/>
  <c r="V79" i="4"/>
  <c r="V51" i="4"/>
  <c r="V169" i="4"/>
  <c r="V151" i="4"/>
  <c r="V99" i="4"/>
  <c r="V75" i="4"/>
  <c r="V64" i="4"/>
  <c r="V62" i="4"/>
  <c r="V18" i="4"/>
  <c r="V131" i="4"/>
  <c r="V90" i="4"/>
  <c r="V187" i="4"/>
  <c r="V81" i="4"/>
  <c r="V61" i="4"/>
  <c r="V44" i="4"/>
  <c r="V20" i="4"/>
  <c r="V2" i="4"/>
  <c r="V52" i="4"/>
  <c r="V182" i="4"/>
  <c r="V161" i="4"/>
  <c r="V89" i="4"/>
  <c r="V80" i="4"/>
  <c r="V183" i="4"/>
  <c r="V176" i="4"/>
  <c r="V162" i="4"/>
  <c r="V96" i="4"/>
  <c r="V93" i="4"/>
  <c r="V124" i="4"/>
  <c r="V104" i="4"/>
  <c r="V165" i="4"/>
  <c r="V92" i="4"/>
  <c r="V36" i="4"/>
  <c r="V174" i="4"/>
  <c r="V152" i="4"/>
  <c r="V98" i="4"/>
  <c r="V87" i="4"/>
  <c r="V78" i="4"/>
  <c r="V72" i="4"/>
  <c r="V69" i="4"/>
  <c r="V50" i="4"/>
  <c r="V32" i="4"/>
  <c r="V196" i="4"/>
  <c r="V74" i="4"/>
  <c r="V179" i="4"/>
  <c r="V110" i="4"/>
  <c r="V83" i="4"/>
  <c r="V46" i="4"/>
  <c r="V11" i="4"/>
  <c r="V119" i="4"/>
  <c r="V38" i="4"/>
  <c r="V29" i="4"/>
  <c r="V27" i="4"/>
  <c r="V21" i="4"/>
  <c r="V17" i="4"/>
  <c r="V9" i="4"/>
  <c r="V3" i="4"/>
  <c r="V12" i="4"/>
  <c r="V67" i="4"/>
  <c r="Y13" i="4"/>
  <c r="Y8" i="4"/>
  <c r="Y11" i="4"/>
  <c r="Y9" i="4"/>
  <c r="Y12" i="4"/>
  <c r="Y164" i="4"/>
  <c r="Y162" i="4"/>
  <c r="Y163" i="4"/>
  <c r="Y161" i="4"/>
  <c r="Y165" i="4"/>
  <c r="Y160" i="4"/>
  <c r="V136" i="4"/>
  <c r="Y159" i="4"/>
  <c r="Y154" i="4"/>
  <c r="Y158" i="4"/>
  <c r="Y156" i="4"/>
  <c r="Y155" i="4"/>
  <c r="Y157" i="4"/>
  <c r="V53" i="4"/>
  <c r="V65" i="4"/>
  <c r="V150" i="4"/>
  <c r="Y10" i="4"/>
  <c r="V45" i="4"/>
  <c r="V191" i="4"/>
  <c r="V59" i="4"/>
  <c r="V180" i="4"/>
  <c r="V56" i="4"/>
  <c r="V33" i="4"/>
  <c r="Y3" i="4"/>
  <c r="Y7" i="4"/>
  <c r="Y5" i="4"/>
  <c r="Y171" i="4"/>
  <c r="Y169" i="4"/>
  <c r="Y168" i="4"/>
  <c r="Y172" i="4"/>
  <c r="Y167" i="4"/>
  <c r="V105" i="4"/>
  <c r="Y76" i="4"/>
  <c r="Y79" i="4"/>
  <c r="Y77" i="4"/>
  <c r="Y75" i="4"/>
  <c r="Y78" i="4"/>
  <c r="Y80" i="4"/>
  <c r="Y6" i="4"/>
  <c r="V102" i="4"/>
  <c r="V94" i="4"/>
  <c r="Y4" i="4"/>
  <c r="V14" i="4"/>
  <c r="V91" i="4"/>
  <c r="V115" i="4"/>
  <c r="V188" i="4"/>
  <c r="B25" i="1"/>
  <c r="V26" i="4"/>
  <c r="V112" i="4"/>
  <c r="V198" i="4"/>
  <c r="V24" i="4"/>
  <c r="V6" i="4"/>
  <c r="V109" i="4"/>
  <c r="V153" i="4"/>
  <c r="Y88" i="4"/>
  <c r="Y91" i="4"/>
  <c r="Y90" i="4"/>
  <c r="Y92" i="4"/>
  <c r="Y89" i="4"/>
  <c r="Y83" i="4"/>
  <c r="Y86" i="4"/>
  <c r="Y81" i="4"/>
  <c r="Y85" i="4"/>
  <c r="K22" i="6"/>
  <c r="C31" i="6"/>
  <c r="V54" i="4"/>
  <c r="V70" i="4"/>
  <c r="Y82" i="4"/>
  <c r="V35" i="4"/>
  <c r="V42" i="4"/>
  <c r="V156" i="4"/>
  <c r="Y170" i="4"/>
  <c r="Y71" i="4"/>
  <c r="Y74" i="4"/>
  <c r="Y69" i="4"/>
  <c r="Y72" i="4"/>
  <c r="Y70" i="4"/>
  <c r="K19" i="6"/>
  <c r="Y63" i="4"/>
  <c r="Y66" i="4"/>
  <c r="Y64" i="4"/>
  <c r="Y68" i="4"/>
  <c r="Y147" i="4"/>
  <c r="Y144" i="4"/>
  <c r="Y145" i="4"/>
  <c r="Y143" i="4"/>
  <c r="Y142" i="4"/>
  <c r="Y43" i="4"/>
  <c r="Y55" i="4"/>
  <c r="Y52" i="4"/>
  <c r="Y53" i="4"/>
  <c r="Y51" i="4"/>
  <c r="Y135" i="4"/>
  <c r="Y132" i="4"/>
  <c r="Y133" i="4"/>
  <c r="Y131" i="4"/>
  <c r="Y130" i="4"/>
  <c r="Y134" i="4"/>
  <c r="Y129" i="4"/>
  <c r="Y126" i="4"/>
  <c r="Y128" i="4"/>
  <c r="Y124" i="4"/>
  <c r="Y125" i="4"/>
  <c r="Y206" i="4"/>
  <c r="Y203" i="4"/>
  <c r="Y207" i="4"/>
  <c r="Y205" i="4"/>
  <c r="Y34" i="4"/>
  <c r="Y127" i="4"/>
  <c r="K2" i="6"/>
  <c r="C11" i="6"/>
  <c r="K11" i="6" s="1"/>
  <c r="Y60" i="4"/>
  <c r="Y57" i="4"/>
  <c r="Y61" i="4"/>
  <c r="Y58" i="4"/>
  <c r="Y212" i="4"/>
  <c r="Y209" i="4"/>
  <c r="Y214" i="4"/>
  <c r="Y213" i="4"/>
  <c r="Y204" i="4"/>
  <c r="Y141" i="4"/>
  <c r="Y138" i="4"/>
  <c r="Y140" i="4"/>
  <c r="Y136" i="4"/>
  <c r="Y137" i="4"/>
  <c r="Y139" i="4"/>
  <c r="C41" i="6"/>
  <c r="K32" i="6"/>
  <c r="Y37" i="4"/>
  <c r="Y35" i="4"/>
  <c r="Y33" i="4"/>
  <c r="Y123" i="4"/>
  <c r="Y120" i="4"/>
  <c r="Y121" i="4"/>
  <c r="Y119" i="4"/>
  <c r="Y118" i="4"/>
  <c r="Y32" i="4"/>
  <c r="Y208" i="4"/>
  <c r="C21" i="6"/>
  <c r="K12" i="6"/>
  <c r="Y117" i="4"/>
  <c r="Y114" i="4"/>
  <c r="Y116" i="4"/>
  <c r="Y112" i="4"/>
  <c r="Y113" i="4"/>
  <c r="Y196" i="4"/>
  <c r="Y193" i="4"/>
  <c r="Y195" i="4"/>
  <c r="Y191" i="4"/>
  <c r="Y192" i="4"/>
  <c r="Y115" i="4"/>
  <c r="K5" i="6"/>
  <c r="K9" i="6"/>
  <c r="K23" i="6"/>
  <c r="Y100" i="4"/>
  <c r="Y103" i="4"/>
  <c r="Y190" i="4"/>
  <c r="Y187" i="4"/>
  <c r="Y186" i="4"/>
  <c r="Y26" i="4"/>
  <c r="Y194" i="4"/>
  <c r="Y95" i="4"/>
  <c r="Y98" i="4"/>
  <c r="Y184" i="4"/>
  <c r="Y181" i="4"/>
  <c r="Y182" i="4"/>
  <c r="Y183" i="4"/>
  <c r="K13" i="6"/>
  <c r="K39" i="6"/>
  <c r="Y218" i="4"/>
  <c r="Y216" i="4"/>
  <c r="Y220" i="4"/>
  <c r="Y217" i="4"/>
  <c r="Y219" i="4"/>
  <c r="Y215" i="4"/>
  <c r="J21" i="6"/>
  <c r="J41" i="6"/>
  <c r="J31" i="6"/>
  <c r="C17" i="1" l="1"/>
  <c r="C18" i="1"/>
  <c r="C19" i="1"/>
  <c r="C20" i="1"/>
  <c r="D20" i="1" s="1"/>
  <c r="C21" i="1"/>
  <c r="D21" i="1" s="1"/>
  <c r="C22" i="1"/>
  <c r="D22" i="1" s="1"/>
  <c r="C23" i="1"/>
  <c r="D23" i="1" s="1"/>
  <c r="C24" i="1"/>
  <c r="D24" i="1" s="1"/>
  <c r="C16" i="1"/>
  <c r="D16" i="1" s="1"/>
  <c r="K21" i="6"/>
  <c r="H2" i="2"/>
  <c r="I2" i="2"/>
  <c r="Q1" i="6" s="1"/>
  <c r="D1" i="6" s="1"/>
  <c r="C217" i="4"/>
  <c r="B217" i="4"/>
  <c r="B200" i="4"/>
  <c r="D198" i="4"/>
  <c r="D195" i="4"/>
  <c r="D192" i="4"/>
  <c r="D189" i="4"/>
  <c r="D186" i="4"/>
  <c r="D183" i="4"/>
  <c r="D180" i="4"/>
  <c r="B177" i="4"/>
  <c r="D175" i="4"/>
  <c r="C172" i="4"/>
  <c r="C169" i="4"/>
  <c r="B166" i="4"/>
  <c r="B163" i="4"/>
  <c r="B160" i="4"/>
  <c r="B157" i="4"/>
  <c r="B154" i="4"/>
  <c r="D152" i="4"/>
  <c r="D111" i="4"/>
  <c r="C106" i="4"/>
  <c r="C103" i="4"/>
  <c r="C100" i="4"/>
  <c r="C97" i="4"/>
  <c r="C94" i="4"/>
  <c r="C91" i="4"/>
  <c r="C88" i="4"/>
  <c r="C85" i="4"/>
  <c r="C82" i="4"/>
  <c r="C79" i="4"/>
  <c r="C76" i="4"/>
  <c r="C73" i="4"/>
  <c r="C70" i="4"/>
  <c r="C67" i="4"/>
  <c r="D215" i="4"/>
  <c r="C215" i="4"/>
  <c r="B215" i="4"/>
  <c r="C201" i="4"/>
  <c r="D216" i="4"/>
  <c r="C216" i="4"/>
  <c r="B216" i="4"/>
  <c r="D202" i="4"/>
  <c r="D217" i="4"/>
  <c r="D214" i="4"/>
  <c r="D211" i="4"/>
  <c r="D208" i="4"/>
  <c r="D205" i="4"/>
  <c r="C202" i="4"/>
  <c r="C197" i="4"/>
  <c r="C194" i="4"/>
  <c r="C191" i="4"/>
  <c r="C188" i="4"/>
  <c r="C185" i="4"/>
  <c r="C182" i="4"/>
  <c r="C179" i="4"/>
  <c r="B174" i="4"/>
  <c r="B171" i="4"/>
  <c r="B168" i="4"/>
  <c r="B151" i="4"/>
  <c r="D149" i="4"/>
  <c r="D146" i="4"/>
  <c r="D143" i="4"/>
  <c r="D140" i="4"/>
  <c r="D137" i="4"/>
  <c r="D134" i="4"/>
  <c r="D131" i="4"/>
  <c r="D128" i="4"/>
  <c r="D125" i="4"/>
  <c r="D122" i="4"/>
  <c r="D119" i="4"/>
  <c r="D116" i="4"/>
  <c r="D113" i="4"/>
  <c r="B110" i="4"/>
  <c r="D108" i="4"/>
  <c r="B105" i="4"/>
  <c r="B102" i="4"/>
  <c r="B99" i="4"/>
  <c r="B96" i="4"/>
  <c r="B93" i="4"/>
  <c r="B90" i="4"/>
  <c r="B87" i="4"/>
  <c r="B84" i="4"/>
  <c r="B81" i="4"/>
  <c r="B78" i="4"/>
  <c r="B75" i="4"/>
  <c r="B204" i="4"/>
  <c r="B194" i="4"/>
  <c r="C192" i="4"/>
  <c r="B185" i="4"/>
  <c r="C183" i="4"/>
  <c r="C170" i="4"/>
  <c r="D163" i="4"/>
  <c r="C155" i="4"/>
  <c r="D153" i="4"/>
  <c r="D151" i="4"/>
  <c r="C144" i="4"/>
  <c r="C139" i="4"/>
  <c r="C132" i="4"/>
  <c r="C127" i="4"/>
  <c r="C120" i="4"/>
  <c r="C115" i="4"/>
  <c r="B106" i="4"/>
  <c r="D104" i="4"/>
  <c r="D99" i="4"/>
  <c r="B94" i="4"/>
  <c r="D92" i="4"/>
  <c r="D87" i="4"/>
  <c r="B82" i="4"/>
  <c r="D80" i="4"/>
  <c r="D75" i="4"/>
  <c r="D70" i="4"/>
  <c r="D65" i="4"/>
  <c r="D62" i="4"/>
  <c r="D59" i="4"/>
  <c r="C56" i="4"/>
  <c r="C53" i="4"/>
  <c r="C50" i="4"/>
  <c r="B45" i="4"/>
  <c r="B42" i="4"/>
  <c r="B39" i="4"/>
  <c r="B36" i="4"/>
  <c r="B33" i="4"/>
  <c r="B30" i="4"/>
  <c r="B27" i="4"/>
  <c r="B24" i="4"/>
  <c r="B21" i="4"/>
  <c r="B18" i="4"/>
  <c r="B15" i="4"/>
  <c r="B12" i="4"/>
  <c r="B9" i="4"/>
  <c r="B6" i="4"/>
  <c r="B3" i="4"/>
  <c r="D213" i="4"/>
  <c r="B192" i="4"/>
  <c r="D190" i="4"/>
  <c r="B183" i="4"/>
  <c r="D181" i="4"/>
  <c r="B170" i="4"/>
  <c r="C163" i="4"/>
  <c r="D158" i="4"/>
  <c r="B155" i="4"/>
  <c r="C153" i="4"/>
  <c r="C151" i="4"/>
  <c r="C149" i="4"/>
  <c r="B144" i="4"/>
  <c r="B139" i="4"/>
  <c r="C137" i="4"/>
  <c r="B132" i="4"/>
  <c r="B127" i="4"/>
  <c r="C125" i="4"/>
  <c r="B120" i="4"/>
  <c r="B115" i="4"/>
  <c r="C113" i="4"/>
  <c r="C104" i="4"/>
  <c r="C99" i="4"/>
  <c r="C92" i="4"/>
  <c r="C87" i="4"/>
  <c r="C80" i="4"/>
  <c r="C75" i="4"/>
  <c r="B70" i="4"/>
  <c r="C65" i="4"/>
  <c r="C62" i="4"/>
  <c r="C59" i="4"/>
  <c r="B56" i="4"/>
  <c r="B53" i="4"/>
  <c r="B50" i="4"/>
  <c r="D48" i="4"/>
  <c r="B213" i="4"/>
  <c r="B211" i="4"/>
  <c r="C209" i="4"/>
  <c r="D207" i="4"/>
  <c r="D201" i="4"/>
  <c r="C199" i="4"/>
  <c r="D197" i="4"/>
  <c r="B190" i="4"/>
  <c r="D188" i="4"/>
  <c r="B181" i="4"/>
  <c r="D179" i="4"/>
  <c r="C177" i="4"/>
  <c r="B175" i="4"/>
  <c r="C173" i="4"/>
  <c r="C168" i="4"/>
  <c r="C166" i="4"/>
  <c r="D161" i="4"/>
  <c r="B158" i="4"/>
  <c r="D156" i="4"/>
  <c r="C147" i="4"/>
  <c r="C142" i="4"/>
  <c r="C135" i="4"/>
  <c r="C130" i="4"/>
  <c r="C123" i="4"/>
  <c r="C118" i="4"/>
  <c r="C111" i="4"/>
  <c r="D109" i="4"/>
  <c r="D102" i="4"/>
  <c r="B97" i="4"/>
  <c r="D95" i="4"/>
  <c r="D90" i="4"/>
  <c r="B85" i="4"/>
  <c r="D83" i="4"/>
  <c r="D78" i="4"/>
  <c r="B73" i="4"/>
  <c r="C68" i="4"/>
  <c r="D54" i="4"/>
  <c r="D51" i="4"/>
  <c r="B48" i="4"/>
  <c r="D46" i="4"/>
  <c r="C43" i="4"/>
  <c r="C40" i="4"/>
  <c r="C37" i="4"/>
  <c r="C34" i="4"/>
  <c r="C31" i="4"/>
  <c r="C28" i="4"/>
  <c r="B209" i="4"/>
  <c r="C207" i="4"/>
  <c r="C205" i="4"/>
  <c r="D203" i="4"/>
  <c r="B201" i="4"/>
  <c r="B199" i="4"/>
  <c r="B197" i="4"/>
  <c r="C195" i="4"/>
  <c r="B188" i="4"/>
  <c r="C186" i="4"/>
  <c r="B179" i="4"/>
  <c r="B173" i="4"/>
  <c r="C161" i="4"/>
  <c r="C156" i="4"/>
  <c r="B147" i="4"/>
  <c r="B142" i="4"/>
  <c r="C140" i="4"/>
  <c r="B135" i="4"/>
  <c r="B130" i="4"/>
  <c r="C128" i="4"/>
  <c r="B123" i="4"/>
  <c r="B118" i="4"/>
  <c r="C116" i="4"/>
  <c r="B111" i="4"/>
  <c r="C109" i="4"/>
  <c r="D107" i="4"/>
  <c r="C102" i="4"/>
  <c r="C95" i="4"/>
  <c r="C90" i="4"/>
  <c r="C83" i="4"/>
  <c r="C78" i="4"/>
  <c r="D71" i="4"/>
  <c r="B68" i="4"/>
  <c r="D63" i="4"/>
  <c r="D60" i="4"/>
  <c r="D57" i="4"/>
  <c r="C54" i="4"/>
  <c r="C51" i="4"/>
  <c r="C46" i="4"/>
  <c r="B43" i="4"/>
  <c r="B40" i="4"/>
  <c r="B212" i="4"/>
  <c r="C210" i="4"/>
  <c r="C208" i="4"/>
  <c r="D206" i="4"/>
  <c r="C200" i="4"/>
  <c r="B198" i="4"/>
  <c r="D196" i="4"/>
  <c r="B189" i="4"/>
  <c r="D187" i="4"/>
  <c r="B180" i="4"/>
  <c r="C178" i="4"/>
  <c r="C176" i="4"/>
  <c r="C174" i="4"/>
  <c r="C167" i="4"/>
  <c r="D165" i="4"/>
  <c r="B162" i="4"/>
  <c r="C157" i="4"/>
  <c r="C148" i="4"/>
  <c r="C141" i="4"/>
  <c r="C136" i="4"/>
  <c r="C129" i="4"/>
  <c r="C124" i="4"/>
  <c r="C117" i="4"/>
  <c r="C112" i="4"/>
  <c r="D110" i="4"/>
  <c r="B210" i="4"/>
  <c r="B208" i="4"/>
  <c r="C206" i="4"/>
  <c r="D204" i="4"/>
  <c r="C196" i="4"/>
  <c r="C187" i="4"/>
  <c r="B178" i="4"/>
  <c r="B176" i="4"/>
  <c r="D172" i="4"/>
  <c r="B167" i="4"/>
  <c r="C165" i="4"/>
  <c r="D160" i="4"/>
  <c r="B148" i="4"/>
  <c r="C146" i="4"/>
  <c r="B141" i="4"/>
  <c r="B136" i="4"/>
  <c r="C134" i="4"/>
  <c r="B129" i="4"/>
  <c r="C204" i="4"/>
  <c r="C198" i="4"/>
  <c r="B195" i="4"/>
  <c r="B187" i="4"/>
  <c r="D184" i="4"/>
  <c r="D170" i="4"/>
  <c r="B165" i="4"/>
  <c r="D162" i="4"/>
  <c r="B152" i="4"/>
  <c r="B149" i="4"/>
  <c r="B138" i="4"/>
  <c r="D124" i="4"/>
  <c r="B119" i="4"/>
  <c r="B114" i="4"/>
  <c r="B104" i="4"/>
  <c r="D93" i="4"/>
  <c r="B91" i="4"/>
  <c r="B80" i="4"/>
  <c r="C69" i="4"/>
  <c r="B67" i="4"/>
  <c r="D210" i="4"/>
  <c r="C184" i="4"/>
  <c r="C181" i="4"/>
  <c r="C175" i="4"/>
  <c r="C162" i="4"/>
  <c r="D157" i="4"/>
  <c r="B146" i="4"/>
  <c r="D132" i="4"/>
  <c r="D126" i="4"/>
  <c r="B124" i="4"/>
  <c r="B116" i="4"/>
  <c r="D106" i="4"/>
  <c r="B95" i="4"/>
  <c r="C93" i="4"/>
  <c r="D86" i="4"/>
  <c r="D82" i="4"/>
  <c r="C71" i="4"/>
  <c r="B69" i="4"/>
  <c r="D56" i="4"/>
  <c r="D45" i="4"/>
  <c r="B34" i="4"/>
  <c r="D32" i="4"/>
  <c r="C25" i="4"/>
  <c r="D20" i="4"/>
  <c r="B17" i="4"/>
  <c r="C12" i="4"/>
  <c r="C7" i="4"/>
  <c r="D2" i="4"/>
  <c r="B88" i="4"/>
  <c r="C77" i="4"/>
  <c r="B62" i="4"/>
  <c r="B41" i="4"/>
  <c r="B184" i="4"/>
  <c r="D178" i="4"/>
  <c r="D167" i="4"/>
  <c r="D154" i="4"/>
  <c r="C143" i="4"/>
  <c r="B140" i="4"/>
  <c r="D129" i="4"/>
  <c r="C126" i="4"/>
  <c r="D121" i="4"/>
  <c r="D97" i="4"/>
  <c r="C86" i="4"/>
  <c r="D84" i="4"/>
  <c r="D73" i="4"/>
  <c r="B71" i="4"/>
  <c r="C60" i="4"/>
  <c r="D58" i="4"/>
  <c r="D47" i="4"/>
  <c r="C45" i="4"/>
  <c r="D43" i="4"/>
  <c r="D41" i="4"/>
  <c r="C32" i="4"/>
  <c r="B25" i="4"/>
  <c r="C20" i="4"/>
  <c r="D15" i="4"/>
  <c r="D10" i="4"/>
  <c r="B7" i="4"/>
  <c r="C2" i="4"/>
  <c r="C212" i="4"/>
  <c r="C203" i="4"/>
  <c r="D164" i="4"/>
  <c r="D123" i="4"/>
  <c r="B121" i="4"/>
  <c r="B113" i="4"/>
  <c r="D64" i="4"/>
  <c r="B58" i="4"/>
  <c r="D37" i="4"/>
  <c r="D212" i="4"/>
  <c r="B206" i="4"/>
  <c r="C189" i="4"/>
  <c r="B186" i="4"/>
  <c r="B172" i="4"/>
  <c r="D159" i="4"/>
  <c r="C154" i="4"/>
  <c r="B143" i="4"/>
  <c r="B137" i="4"/>
  <c r="B126" i="4"/>
  <c r="C121" i="4"/>
  <c r="C108" i="4"/>
  <c r="D101" i="4"/>
  <c r="D88" i="4"/>
  <c r="B86" i="4"/>
  <c r="C84" i="4"/>
  <c r="D77" i="4"/>
  <c r="B60" i="4"/>
  <c r="C58" i="4"/>
  <c r="D49" i="4"/>
  <c r="C47" i="4"/>
  <c r="C41" i="4"/>
  <c r="D39" i="4"/>
  <c r="B32" i="4"/>
  <c r="D30" i="4"/>
  <c r="D23" i="4"/>
  <c r="B20" i="4"/>
  <c r="C15" i="4"/>
  <c r="C10" i="4"/>
  <c r="D5" i="4"/>
  <c r="B2" i="4"/>
  <c r="D209" i="4"/>
  <c r="D200" i="4"/>
  <c r="D169" i="4"/>
  <c r="C159" i="4"/>
  <c r="B134" i="4"/>
  <c r="B108" i="4"/>
  <c r="C101" i="4"/>
  <c r="D66" i="4"/>
  <c r="C49" i="4"/>
  <c r="B47" i="4"/>
  <c r="C39" i="4"/>
  <c r="C180" i="4"/>
  <c r="D173" i="4"/>
  <c r="B156" i="4"/>
  <c r="B128" i="4"/>
  <c r="D67" i="4"/>
  <c r="C64" i="4"/>
  <c r="D53" i="4"/>
  <c r="D42" i="4"/>
  <c r="B35" i="4"/>
  <c r="B28" i="4"/>
  <c r="C26" i="4"/>
  <c r="D24" i="4"/>
  <c r="D22" i="4"/>
  <c r="C18" i="4"/>
  <c r="C16" i="4"/>
  <c r="C14" i="4"/>
  <c r="D12" i="4"/>
  <c r="B10" i="4"/>
  <c r="C8" i="4"/>
  <c r="D6" i="4"/>
  <c r="D4" i="4"/>
  <c r="C30" i="4"/>
  <c r="B14" i="4"/>
  <c r="B8" i="4"/>
  <c r="C4" i="4"/>
  <c r="C145" i="4"/>
  <c r="B131" i="4"/>
  <c r="B101" i="4"/>
  <c r="C96" i="4"/>
  <c r="D72" i="4"/>
  <c r="C66" i="4"/>
  <c r="B196" i="4"/>
  <c r="B117" i="4"/>
  <c r="C98" i="4"/>
  <c r="D74" i="4"/>
  <c r="C63" i="4"/>
  <c r="D13" i="4"/>
  <c r="B49" i="4"/>
  <c r="D38" i="4"/>
  <c r="D29" i="4"/>
  <c r="C23" i="4"/>
  <c r="C19" i="4"/>
  <c r="D9" i="4"/>
  <c r="D3" i="4"/>
  <c r="B103" i="4"/>
  <c r="D100" i="4"/>
  <c r="B89" i="4"/>
  <c r="D193" i="4"/>
  <c r="C190" i="4"/>
  <c r="B169" i="4"/>
  <c r="B159" i="4"/>
  <c r="D142" i="4"/>
  <c r="D135" i="4"/>
  <c r="D114" i="4"/>
  <c r="D81" i="4"/>
  <c r="B64" i="4"/>
  <c r="D61" i="4"/>
  <c r="D55" i="4"/>
  <c r="D44" i="4"/>
  <c r="C42" i="4"/>
  <c r="B26" i="4"/>
  <c r="C24" i="4"/>
  <c r="C22" i="4"/>
  <c r="B16" i="4"/>
  <c r="C6" i="4"/>
  <c r="B193" i="4"/>
  <c r="C152" i="4"/>
  <c r="D69" i="4"/>
  <c r="B55" i="4"/>
  <c r="B44" i="4"/>
  <c r="B145" i="4"/>
  <c r="D120" i="4"/>
  <c r="C72" i="4"/>
  <c r="D52" i="4"/>
  <c r="B13" i="4"/>
  <c r="D144" i="4"/>
  <c r="D133" i="4"/>
  <c r="C193" i="4"/>
  <c r="D176" i="4"/>
  <c r="D145" i="4"/>
  <c r="D138" i="4"/>
  <c r="C131" i="4"/>
  <c r="C114" i="4"/>
  <c r="C107" i="4"/>
  <c r="D96" i="4"/>
  <c r="C81" i="4"/>
  <c r="C61" i="4"/>
  <c r="C55" i="4"/>
  <c r="C44" i="4"/>
  <c r="B22" i="4"/>
  <c r="B4" i="4"/>
  <c r="C138" i="4"/>
  <c r="D117" i="4"/>
  <c r="B107" i="4"/>
  <c r="D98" i="4"/>
  <c r="B61" i="4"/>
  <c r="D50" i="4"/>
  <c r="C211" i="4"/>
  <c r="C158" i="4"/>
  <c r="D148" i="4"/>
  <c r="B66" i="4"/>
  <c r="B74" i="4"/>
  <c r="B52" i="4"/>
  <c r="C36" i="4"/>
  <c r="D27" i="4"/>
  <c r="D21" i="4"/>
  <c r="D17" i="4"/>
  <c r="C11" i="4"/>
  <c r="C5" i="4"/>
  <c r="D185" i="4"/>
  <c r="C171" i="4"/>
  <c r="C164" i="4"/>
  <c r="D147" i="4"/>
  <c r="D130" i="4"/>
  <c r="C214" i="4"/>
  <c r="B207" i="4"/>
  <c r="D182" i="4"/>
  <c r="D168" i="4"/>
  <c r="B161" i="4"/>
  <c r="D155" i="4"/>
  <c r="D141" i="4"/>
  <c r="D127" i="4"/>
  <c r="C110" i="4"/>
  <c r="B98" i="4"/>
  <c r="B92" i="4"/>
  <c r="D89" i="4"/>
  <c r="B83" i="4"/>
  <c r="B77" i="4"/>
  <c r="C74" i="4"/>
  <c r="B72" i="4"/>
  <c r="B63" i="4"/>
  <c r="C57" i="4"/>
  <c r="C52" i="4"/>
  <c r="B46" i="4"/>
  <c r="D36" i="4"/>
  <c r="D34" i="4"/>
  <c r="D19" i="4"/>
  <c r="C13" i="4"/>
  <c r="D11" i="4"/>
  <c r="B214" i="4"/>
  <c r="B203" i="4"/>
  <c r="D199" i="4"/>
  <c r="B182" i="4"/>
  <c r="D171" i="4"/>
  <c r="D103" i="4"/>
  <c r="C89" i="4"/>
  <c r="D68" i="4"/>
  <c r="B57" i="4"/>
  <c r="D25" i="4"/>
  <c r="D7" i="4"/>
  <c r="B112" i="4"/>
  <c r="C29" i="4"/>
  <c r="D26" i="4"/>
  <c r="D8" i="4"/>
  <c r="B5" i="4"/>
  <c r="B202" i="4"/>
  <c r="D35" i="4"/>
  <c r="B29" i="4"/>
  <c r="B23" i="4"/>
  <c r="C17" i="4"/>
  <c r="B11" i="4"/>
  <c r="C213" i="4"/>
  <c r="C27" i="4"/>
  <c r="B109" i="4"/>
  <c r="B125" i="4"/>
  <c r="B51" i="4"/>
  <c r="D174" i="4"/>
  <c r="C160" i="4"/>
  <c r="C133" i="4"/>
  <c r="B54" i="4"/>
  <c r="C35" i="4"/>
  <c r="B164" i="4"/>
  <c r="C119" i="4"/>
  <c r="B38" i="4"/>
  <c r="D28" i="4"/>
  <c r="B205" i="4"/>
  <c r="B19" i="4"/>
  <c r="D177" i="4"/>
  <c r="C150" i="4"/>
  <c r="D136" i="4"/>
  <c r="D118" i="4"/>
  <c r="C48" i="4"/>
  <c r="C122" i="4"/>
  <c r="C9" i="4"/>
  <c r="B153" i="4"/>
  <c r="B122" i="4"/>
  <c r="C33" i="4"/>
  <c r="D18" i="4"/>
  <c r="D79" i="4"/>
  <c r="B100" i="4"/>
  <c r="B79" i="4"/>
  <c r="B59" i="4"/>
  <c r="B133" i="4"/>
  <c r="D115" i="4"/>
  <c r="D91" i="4"/>
  <c r="C38" i="4"/>
  <c r="D31" i="4"/>
  <c r="D14" i="4"/>
  <c r="D191" i="4"/>
  <c r="B31" i="4"/>
  <c r="B191" i="4"/>
  <c r="D150" i="4"/>
  <c r="D94" i="4"/>
  <c r="B65" i="4"/>
  <c r="D16" i="4"/>
  <c r="D85" i="4"/>
  <c r="D194" i="4"/>
  <c r="B150" i="4"/>
  <c r="D105" i="4"/>
  <c r="D76" i="4"/>
  <c r="B37" i="4"/>
  <c r="C3" i="4"/>
  <c r="C105" i="4"/>
  <c r="B76" i="4"/>
  <c r="D40" i="4"/>
  <c r="D33" i="4"/>
  <c r="C21" i="4"/>
  <c r="D166" i="4"/>
  <c r="D139" i="4"/>
  <c r="D112" i="4"/>
  <c r="C42" i="6"/>
  <c r="B39" i="1"/>
  <c r="B38" i="1"/>
  <c r="B37" i="1"/>
  <c r="D19" i="1"/>
  <c r="B33" i="1"/>
  <c r="C33" i="1" s="1"/>
  <c r="D17" i="1"/>
  <c r="B34" i="1"/>
  <c r="C34" i="1" s="1"/>
  <c r="A28" i="1"/>
  <c r="D18" i="1"/>
  <c r="K31" i="6"/>
  <c r="J42" i="6"/>
  <c r="K41" i="6"/>
  <c r="K75" i="2"/>
  <c r="J2" i="2"/>
  <c r="P2" i="6" s="1"/>
  <c r="K42" i="6" l="1"/>
  <c r="L75" i="2"/>
  <c r="K2" i="2"/>
  <c r="M75" i="2" l="1"/>
  <c r="L2" i="2"/>
  <c r="Q2" i="6" s="1"/>
  <c r="E1" i="6" s="1"/>
  <c r="M2" i="2" l="1"/>
  <c r="P3" i="6" s="1"/>
  <c r="N75" i="2"/>
  <c r="O75" i="2" l="1"/>
  <c r="N2" i="2"/>
  <c r="O2" i="2" l="1"/>
  <c r="Q3" i="6" s="1"/>
  <c r="F1" i="6" s="1"/>
  <c r="P75" i="2"/>
  <c r="P2" i="2" l="1"/>
  <c r="P4" i="6" s="1"/>
  <c r="Q75" i="2"/>
  <c r="Q2" i="2" l="1"/>
  <c r="R75" i="2"/>
  <c r="R2" i="2" l="1"/>
  <c r="Q4" i="6" s="1"/>
  <c r="G1" i="6" s="1"/>
  <c r="S75" i="2"/>
  <c r="S2" i="2" l="1"/>
  <c r="P5" i="6" s="1"/>
  <c r="T75" i="2"/>
  <c r="T2" i="2" l="1"/>
  <c r="U75" i="2"/>
  <c r="V75" i="2" l="1"/>
  <c r="U2" i="2"/>
  <c r="Q5" i="6" s="1"/>
  <c r="H1" i="6" s="1"/>
  <c r="W75" i="2" l="1"/>
  <c r="V2" i="2"/>
  <c r="P6" i="6" s="1"/>
  <c r="X75" i="2" l="1"/>
  <c r="X2" i="2" s="1"/>
  <c r="Q6" i="6" s="1"/>
  <c r="I1" i="6" s="1"/>
  <c r="W2" i="2"/>
</calcChain>
</file>

<file path=xl/sharedStrings.xml><?xml version="1.0" encoding="utf-8"?>
<sst xmlns="http://schemas.openxmlformats.org/spreadsheetml/2006/main" count="600" uniqueCount="153">
  <si>
    <t>Institución postulante</t>
  </si>
  <si>
    <t>Nombre del proyecto</t>
  </si>
  <si>
    <t>Fecha tentativa de inicio del proyecto</t>
  </si>
  <si>
    <t>Fecha tentativa de finalización del proyecto</t>
  </si>
  <si>
    <t>Duración en meses</t>
  </si>
  <si>
    <t>Resumen de presupuesto</t>
  </si>
  <si>
    <t>RUBRO</t>
  </si>
  <si>
    <t>Costo del rubro ($)</t>
  </si>
  <si>
    <t>% del total</t>
  </si>
  <si>
    <t>Estado del tope</t>
  </si>
  <si>
    <t>Tope por rubro</t>
  </si>
  <si>
    <t>Min</t>
  </si>
  <si>
    <t>Max</t>
  </si>
  <si>
    <t>TOTAL</t>
  </si>
  <si>
    <t>Alcance en participantes</t>
  </si>
  <si>
    <t>Horas de formación propuestas</t>
  </si>
  <si>
    <t>Costo hora participante</t>
  </si>
  <si>
    <t>Costo participante</t>
  </si>
  <si>
    <t>Transferencia de fondos prevista</t>
  </si>
  <si>
    <t>Adelanto inicial (40%)</t>
  </si>
  <si>
    <t>Segunda partida (50%)</t>
  </si>
  <si>
    <t>Cierre de proyecto (10%)</t>
  </si>
  <si>
    <t>Objetivos específicos</t>
  </si>
  <si>
    <t>Actividades</t>
  </si>
  <si>
    <t>Fecha de inicio</t>
  </si>
  <si>
    <t>Fecha de finalización</t>
  </si>
  <si>
    <t>CRONOGRAMA</t>
  </si>
  <si>
    <t>OE</t>
  </si>
  <si>
    <t>Descripción</t>
  </si>
  <si>
    <t>N</t>
  </si>
  <si>
    <t>I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</si>
  <si>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</si>
  <si>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</si>
  <si>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</si>
  <si>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</si>
  <si>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</si>
  <si>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</si>
  <si>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</si>
  <si>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</si>
  <si>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</si>
  <si>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</si>
  <si>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II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</si>
  <si>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</si>
  <si>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</si>
  <si>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</si>
  <si>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</si>
  <si>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</si>
  <si>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</si>
  <si>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</si>
  <si>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</si>
  <si>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</si>
  <si>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</si>
  <si>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III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</si>
  <si>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</si>
  <si>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</si>
  <si>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</si>
  <si>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</si>
  <si>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</si>
  <si>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</si>
  <si>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</si>
  <si>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</si>
  <si>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</si>
  <si>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</si>
  <si>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IV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</si>
  <si>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</si>
  <si>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</si>
  <si>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</si>
  <si>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</si>
  <si>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</si>
  <si>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</si>
  <si>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</si>
  <si>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</si>
  <si>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</si>
  <si>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</si>
  <si>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Actividad</t>
  </si>
  <si>
    <t>Fecha inicio</t>
  </si>
  <si>
    <t>Fecha fin</t>
  </si>
  <si>
    <t>Rubro</t>
  </si>
  <si>
    <t>Costo actividad ($)</t>
  </si>
  <si>
    <t>Objetivo</t>
  </si>
  <si>
    <t>R1</t>
  </si>
  <si>
    <t>R2</t>
  </si>
  <si>
    <t>R3</t>
  </si>
  <si>
    <t>R4</t>
  </si>
  <si>
    <t>R5</t>
  </si>
  <si>
    <t>R6</t>
  </si>
  <si>
    <t>TOTAL Objetivo I</t>
  </si>
  <si>
    <t>TOTAL Objetivo II</t>
  </si>
  <si>
    <t>TOTAL Objetivo III</t>
  </si>
  <si>
    <t>TOTAL Objetivo IV</t>
  </si>
  <si>
    <t>Imprevistos</t>
  </si>
  <si>
    <t>PRESUPUESTO TOTAL</t>
  </si>
  <si>
    <t>Costo de actividad formativa</t>
  </si>
  <si>
    <t>Docentes en formación</t>
  </si>
  <si>
    <t>Usuarios a capacitar</t>
  </si>
  <si>
    <t>Horas totales de formación por usuario</t>
  </si>
  <si>
    <t>Unidad grupal</t>
  </si>
  <si>
    <t>Modalidad de dictado</t>
  </si>
  <si>
    <t>Capacitaciones y docentes asociados</t>
  </si>
  <si>
    <t>Docentes</t>
  </si>
  <si>
    <t>MES DE CUMPLIMIENTO</t>
  </si>
  <si>
    <t>CONCEPTO</t>
  </si>
  <si>
    <t>INDICADOR</t>
  </si>
  <si>
    <t>EVIDENCIA REQUERIDA</t>
  </si>
  <si>
    <t>Se refiere al nombre del hito técnico o aspecto que se quiere monitorear o evaluar dentro del proyecto. Define el ámbito sobre el que se quiere hacer seguimiento (por ejemplo, finalización del curso, inserción laboral, adquisición de competencias</t>
  </si>
  <si>
    <t>Es la medida objetiva y verificable que permite evaluar el grado de cumplimiento del concepto o hito. Puede expresarse en porcentajes, cantidades, resultados obtenidos, frecuencias u otras formas cuantitativas o cualitativas que permitan comparar con metas establecidas.</t>
  </si>
  <si>
    <t>Son los documentos, registros o instrumentos verificables que deben presentarse para demostrar que el indicador se alcanzó. Incluyen listas de asistencia, actas, informes, evaluaciones, bases de datos u otros soportes formales que respalden el logro del hito.</t>
  </si>
  <si>
    <t>Monto x actividad</t>
  </si>
  <si>
    <t>Revisión</t>
  </si>
  <si>
    <t>T1</t>
  </si>
  <si>
    <t>T2</t>
  </si>
  <si>
    <t>T3</t>
  </si>
  <si>
    <t>T4</t>
  </si>
  <si>
    <t>T5</t>
  </si>
  <si>
    <t>T6</t>
  </si>
  <si>
    <t>TOTAL OBJETIVO I</t>
  </si>
  <si>
    <t>TOTAL OBJETIVO II</t>
  </si>
  <si>
    <t>TOTAL OBJETIVO III</t>
  </si>
  <si>
    <t>TOTAL OBJETIVO IV</t>
  </si>
  <si>
    <t>TOTAL PROYECTO</t>
  </si>
  <si>
    <t>Hito técnico</t>
  </si>
  <si>
    <t>Indicadores de Medición</t>
  </si>
  <si>
    <t>Evidencia Requerida</t>
  </si>
  <si>
    <t>Finalización del trayecto formativo</t>
  </si>
  <si>
    <t>Cantidad y porcentaje de participantes que completan el curso con requisitos míninimos</t>
  </si>
  <si>
    <t>Listados, certificados de finalización</t>
  </si>
  <si>
    <t>Adquisición de competencias técnicas y transversales</t>
  </si>
  <si>
    <t>Resultados de evaluacionesm tareas prácticas, rúbricas de desempeño, portafolios</t>
  </si>
  <si>
    <t>Instrumentos aplicados, informes de evaluación, rúbricas, certificaciones</t>
  </si>
  <si>
    <t>Inserciones laborales alcanzadas</t>
  </si>
  <si>
    <t>Número de personas insertas laboralmente durante o después del curso</t>
  </si>
  <si>
    <t>Actas de inserción, contratos, comprobantes de vínculo laboral.</t>
  </si>
  <si>
    <t>Participación sostenida en procesos de acompañamiento</t>
  </si>
  <si>
    <t>Asistencia regular a tutorías, mentorías o espacios de apoyo definidos en el plan</t>
  </si>
  <si>
    <t>Registros de participación, actas de seguimiento, reportes de tutorías</t>
  </si>
  <si>
    <t>Resultados de evaluación y seguimiento</t>
  </si>
  <si>
    <t>Resultados obtenidos en instrumentos de evaluación, encuestas, entrevistas, etc.</t>
  </si>
  <si>
    <t>Informes de análisis, bases de datos de resultados, comparaciones con línea base</t>
  </si>
  <si>
    <t>Presencial</t>
  </si>
  <si>
    <t>Material de formación</t>
  </si>
  <si>
    <t>Semipresencial</t>
  </si>
  <si>
    <t>Virtual</t>
  </si>
  <si>
    <t>Promoción y difusión</t>
  </si>
  <si>
    <t>Autogestionado</t>
  </si>
  <si>
    <t>Viáticos</t>
  </si>
  <si>
    <t>Se admitirá hasta un 30% de carga horaria en modalidad virtual dentro de la modalidad Semipresencial</t>
  </si>
  <si>
    <t>HITOS (Se deben incluir al menos 5 hitos en el proyecto)</t>
  </si>
  <si>
    <t>Alquiler de espacio y equipos</t>
  </si>
  <si>
    <t>Coordinación y seguimiento</t>
  </si>
  <si>
    <t xml:space="preserve">Cuidados </t>
  </si>
  <si>
    <r>
      <rPr>
        <b/>
        <u/>
        <sz val="11"/>
        <color theme="1"/>
        <rFont val="Aptos Narrow"/>
        <family val="2"/>
        <scheme val="minor"/>
      </rPr>
      <t xml:space="preserve"> De forma excluyente, deberán incorporarse al menos los siguientes dos hitos técnicos: </t>
    </r>
    <r>
      <rPr>
        <b/>
        <sz val="11"/>
        <color theme="1"/>
        <rFont val="Aptos Narrow"/>
        <family val="2"/>
        <scheme val="minor"/>
      </rPr>
      <t xml:space="preserve">
-Finalización efectiva del trayecto formativo. 
-Adquisición comprobada de competencias técnicas y transversales. </t>
    </r>
  </si>
  <si>
    <t>Gastos de administración y soporte</t>
  </si>
  <si>
    <t>Convocatoria a proyectos de Formación Profesional focalizados en jóvenes de 15 a 29 años - Ed.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</si>
</sst>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'&quot;1.1&quot;\ ######\'"/>
    <numFmt numFmtId="165" formatCode="&quot;$&quot;\ #,##0"/>
    <numFmt numFmtId="166" formatCode="_-&quot;$&quot;\ * #,##0_-;\-&quot;$&quot;\ * #,##0_-;_-&quot;$&quot;\ * &quot;-&quot;??_-;_-@_-"/>
    <numFmt numFmtId="167" formatCode="d/m/yy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3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3"/>
      <color theme="1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4" tint="-0.499954222235786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9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3" borderId="11" xfId="0" applyFill="1" applyBorder="1"/>
    <xf numFmtId="0" fontId="0" fillId="3" borderId="12" xfId="0" applyFill="1" applyBorder="1"/>
    <xf numFmtId="16" fontId="0" fillId="0" borderId="8" xfId="0" applyNumberForma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2" fillId="6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7" borderId="15" xfId="0" applyFill="1" applyBorder="1"/>
    <xf numFmtId="0" fontId="0" fillId="7" borderId="17" xfId="0" applyFill="1" applyBorder="1"/>
    <xf numFmtId="0" fontId="1" fillId="2" borderId="0" xfId="0" applyFont="1" applyFill="1"/>
    <xf numFmtId="165" fontId="7" fillId="2" borderId="0" xfId="0" applyNumberFormat="1" applyFont="1" applyFill="1" applyAlignment="1">
      <alignment horizontal="center"/>
    </xf>
    <xf numFmtId="165" fontId="6" fillId="8" borderId="18" xfId="0" applyNumberFormat="1" applyFont="1" applyFill="1" applyBorder="1" applyAlignment="1">
      <alignment horizontal="center"/>
    </xf>
    <xf numFmtId="165" fontId="6" fillId="8" borderId="19" xfId="0" applyNumberFormat="1" applyFont="1" applyFill="1" applyBorder="1" applyAlignment="1">
      <alignment horizontal="center"/>
    </xf>
    <xf numFmtId="165" fontId="0" fillId="0" borderId="0" xfId="0" applyNumberFormat="1"/>
    <xf numFmtId="0" fontId="0" fillId="9" borderId="0" xfId="0" applyFill="1"/>
    <xf numFmtId="0" fontId="1" fillId="10" borderId="20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2" fillId="6" borderId="10" xfId="0" applyFont="1" applyFill="1" applyBorder="1" applyAlignment="1">
      <alignment horizontal="center"/>
    </xf>
    <xf numFmtId="0" fontId="2" fillId="6" borderId="24" xfId="0" applyFont="1" applyFill="1" applyBorder="1"/>
    <xf numFmtId="0" fontId="2" fillId="12" borderId="12" xfId="0" applyFont="1" applyFill="1" applyBorder="1"/>
    <xf numFmtId="0" fontId="0" fillId="10" borderId="0" xfId="0" applyFill="1"/>
    <xf numFmtId="0" fontId="0" fillId="5" borderId="25" xfId="0" applyFill="1" applyBorder="1" applyAlignment="1">
      <alignment horizontal="center"/>
    </xf>
    <xf numFmtId="0" fontId="3" fillId="11" borderId="0" xfId="0" applyFont="1" applyFill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3" fontId="0" fillId="0" borderId="0" xfId="0" applyNumberFormat="1"/>
    <xf numFmtId="3" fontId="3" fillId="11" borderId="0" xfId="0" applyNumberFormat="1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wrapText="1"/>
    </xf>
    <xf numFmtId="0" fontId="0" fillId="5" borderId="15" xfId="0" applyFill="1" applyBorder="1"/>
    <xf numFmtId="0" fontId="0" fillId="5" borderId="7" xfId="0" applyFill="1" applyBorder="1"/>
    <xf numFmtId="0" fontId="0" fillId="5" borderId="24" xfId="0" applyFill="1" applyBorder="1"/>
    <xf numFmtId="0" fontId="0" fillId="0" borderId="27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9" borderId="28" xfId="0" applyFill="1" applyBorder="1" applyAlignment="1">
      <alignment horizontal="center" wrapText="1"/>
    </xf>
    <xf numFmtId="0" fontId="0" fillId="5" borderId="17" xfId="0" applyFill="1" applyBorder="1"/>
    <xf numFmtId="0" fontId="0" fillId="5" borderId="23" xfId="0" applyFill="1" applyBorder="1"/>
    <xf numFmtId="0" fontId="0" fillId="5" borderId="12" xfId="0" applyFill="1" applyBorder="1"/>
    <xf numFmtId="0" fontId="0" fillId="9" borderId="26" xfId="0" applyFill="1" applyBorder="1"/>
    <xf numFmtId="0" fontId="0" fillId="9" borderId="29" xfId="0" applyFill="1" applyBorder="1"/>
    <xf numFmtId="0" fontId="0" fillId="9" borderId="30" xfId="0" applyFill="1" applyBorder="1"/>
    <xf numFmtId="14" fontId="0" fillId="13" borderId="11" xfId="0" applyNumberFormat="1" applyFill="1" applyBorder="1" applyAlignment="1" applyProtection="1">
      <alignment horizontal="center"/>
      <protection locked="0"/>
    </xf>
    <xf numFmtId="14" fontId="0" fillId="13" borderId="12" xfId="0" applyNumberFormat="1" applyFill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hidden="1"/>
    </xf>
    <xf numFmtId="0" fontId="0" fillId="0" borderId="11" xfId="0" applyBorder="1" applyProtection="1">
      <protection hidden="1"/>
    </xf>
    <xf numFmtId="9" fontId="9" fillId="5" borderId="31" xfId="1" applyFill="1" applyBorder="1" applyAlignment="1" applyProtection="1">
      <alignment horizontal="center"/>
      <protection hidden="1"/>
    </xf>
    <xf numFmtId="9" fontId="9" fillId="5" borderId="2" xfId="1" applyFill="1" applyBorder="1" applyAlignment="1" applyProtection="1">
      <alignment horizontal="center"/>
      <protection hidden="1"/>
    </xf>
    <xf numFmtId="165" fontId="0" fillId="9" borderId="0" xfId="0" applyNumberFormat="1" applyFill="1" applyProtection="1">
      <protection hidden="1"/>
    </xf>
    <xf numFmtId="0" fontId="0" fillId="0" borderId="23" xfId="0" applyBorder="1" applyProtection="1">
      <protection hidden="1"/>
    </xf>
    <xf numFmtId="9" fontId="9" fillId="9" borderId="32" xfId="1" applyFill="1" applyBorder="1" applyAlignment="1" applyProtection="1">
      <alignment horizontal="center"/>
      <protection hidden="1"/>
    </xf>
    <xf numFmtId="9" fontId="9" fillId="9" borderId="3" xfId="1" applyFill="1" applyBorder="1" applyAlignment="1" applyProtection="1">
      <alignment horizontal="center"/>
      <protection hidden="1"/>
    </xf>
    <xf numFmtId="9" fontId="9" fillId="5" borderId="32" xfId="1" applyFill="1" applyBorder="1" applyAlignment="1" applyProtection="1">
      <alignment horizontal="center"/>
      <protection hidden="1"/>
    </xf>
    <xf numFmtId="9" fontId="9" fillId="5" borderId="3" xfId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11" borderId="18" xfId="0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165" fontId="0" fillId="5" borderId="6" xfId="0" applyNumberFormat="1" applyFill="1" applyBorder="1" applyAlignment="1" applyProtection="1">
      <alignment horizontal="center" vertical="center"/>
      <protection hidden="1"/>
    </xf>
    <xf numFmtId="165" fontId="0" fillId="9" borderId="7" xfId="0" applyNumberFormat="1" applyFill="1" applyBorder="1" applyAlignment="1" applyProtection="1">
      <alignment horizontal="center" vertical="center"/>
      <protection hidden="1"/>
    </xf>
    <xf numFmtId="165" fontId="0" fillId="5" borderId="24" xfId="0" applyNumberFormat="1" applyFill="1" applyBorder="1" applyAlignment="1" applyProtection="1">
      <alignment horizontal="center" vertical="center"/>
      <protection hidden="1"/>
    </xf>
    <xf numFmtId="17" fontId="1" fillId="2" borderId="34" xfId="0" applyNumberFormat="1" applyFont="1" applyFill="1" applyBorder="1" applyAlignment="1" applyProtection="1">
      <alignment horizontal="center"/>
      <protection hidden="1"/>
    </xf>
    <xf numFmtId="17" fontId="1" fillId="2" borderId="18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vertical="center" wrapText="1"/>
      <protection locked="0"/>
    </xf>
    <xf numFmtId="15" fontId="0" fillId="14" borderId="35" xfId="0" applyNumberFormat="1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vertical="center" wrapText="1"/>
      <protection locked="0"/>
    </xf>
    <xf numFmtId="15" fontId="0" fillId="14" borderId="25" xfId="0" applyNumberFormat="1" applyFill="1" applyBorder="1" applyAlignment="1" applyProtection="1">
      <alignment horizontal="center"/>
      <protection locked="0"/>
    </xf>
    <xf numFmtId="15" fontId="0" fillId="14" borderId="25" xfId="0" applyNumberForma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15" fontId="0" fillId="14" borderId="38" xfId="0" applyNumberFormat="1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vertical="center" wrapText="1"/>
      <protection locked="0"/>
    </xf>
    <xf numFmtId="15" fontId="0" fillId="14" borderId="40" xfId="0" applyNumberFormat="1" applyFill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65" fontId="0" fillId="0" borderId="6" xfId="0" applyNumberFormat="1" applyBorder="1" applyProtection="1">
      <protection locked="0"/>
    </xf>
    <xf numFmtId="0" fontId="0" fillId="7" borderId="25" xfId="0" applyFill="1" applyBorder="1" applyProtection="1">
      <protection locked="0"/>
    </xf>
    <xf numFmtId="165" fontId="0" fillId="7" borderId="7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7" borderId="38" xfId="0" applyFill="1" applyBorder="1" applyProtection="1">
      <protection locked="0"/>
    </xf>
    <xf numFmtId="165" fontId="0" fillId="7" borderId="24" xfId="0" applyNumberFormat="1" applyFill="1" applyBorder="1" applyProtection="1">
      <protection locked="0"/>
    </xf>
    <xf numFmtId="165" fontId="6" fillId="8" borderId="18" xfId="0" applyNumberFormat="1" applyFont="1" applyFill="1" applyBorder="1" applyProtection="1">
      <protection locked="0"/>
    </xf>
    <xf numFmtId="0" fontId="3" fillId="11" borderId="34" xfId="0" applyFont="1" applyFill="1" applyBorder="1" applyAlignment="1" applyProtection="1">
      <alignment horizontal="center"/>
      <protection hidden="1"/>
    </xf>
    <xf numFmtId="0" fontId="3" fillId="11" borderId="41" xfId="0" applyFont="1" applyFill="1" applyBorder="1" applyProtection="1">
      <protection hidden="1"/>
    </xf>
    <xf numFmtId="0" fontId="3" fillId="11" borderId="41" xfId="0" applyFont="1" applyFill="1" applyBorder="1" applyAlignment="1" applyProtection="1">
      <alignment horizontal="center"/>
      <protection hidden="1"/>
    </xf>
    <xf numFmtId="166" fontId="0" fillId="5" borderId="0" xfId="0" applyNumberFormat="1" applyFill="1" applyAlignment="1" applyProtection="1">
      <alignment horizontal="center" vertical="center" wrapText="1"/>
      <protection hidden="1"/>
    </xf>
    <xf numFmtId="166" fontId="6" fillId="15" borderId="41" xfId="0" applyNumberFormat="1" applyFont="1" applyFill="1" applyBorder="1" applyAlignment="1" applyProtection="1">
      <alignment horizontal="center" vertical="center"/>
      <protection hidden="1"/>
    </xf>
    <xf numFmtId="166" fontId="7" fillId="16" borderId="41" xfId="0" applyNumberFormat="1" applyFont="1" applyFill="1" applyBorder="1" applyAlignment="1" applyProtection="1">
      <alignment horizontal="center" vertical="center"/>
      <protection hidden="1"/>
    </xf>
    <xf numFmtId="166" fontId="2" fillId="15" borderId="1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166" fontId="2" fillId="15" borderId="23" xfId="0" applyNumberFormat="1" applyFont="1" applyFill="1" applyBorder="1" applyProtection="1">
      <protection hidden="1"/>
    </xf>
    <xf numFmtId="166" fontId="6" fillId="15" borderId="18" xfId="0" applyNumberFormat="1" applyFont="1" applyFill="1" applyBorder="1" applyProtection="1">
      <protection hidden="1"/>
    </xf>
    <xf numFmtId="166" fontId="2" fillId="15" borderId="27" xfId="0" applyNumberFormat="1" applyFont="1" applyFill="1" applyBorder="1" applyProtection="1">
      <protection hidden="1"/>
    </xf>
    <xf numFmtId="166" fontId="7" fillId="16" borderId="28" xfId="0" applyNumberFormat="1" applyFont="1" applyFill="1" applyBorder="1" applyAlignment="1" applyProtection="1">
      <alignment horizontal="center" vertical="center"/>
      <protection hidden="1"/>
    </xf>
    <xf numFmtId="166" fontId="6" fillId="15" borderId="41" xfId="0" applyNumberFormat="1" applyFont="1" applyFill="1" applyBorder="1" applyProtection="1">
      <protection hidden="1"/>
    </xf>
    <xf numFmtId="166" fontId="0" fillId="0" borderId="8" xfId="0" applyNumberFormat="1" applyBorder="1" applyProtection="1">
      <protection locked="0"/>
    </xf>
    <xf numFmtId="166" fontId="0" fillId="17" borderId="40" xfId="0" applyNumberFormat="1" applyFill="1" applyBorder="1" applyProtection="1">
      <protection locked="0"/>
    </xf>
    <xf numFmtId="166" fontId="0" fillId="0" borderId="40" xfId="0" applyNumberFormat="1" applyBorder="1" applyProtection="1">
      <protection locked="0"/>
    </xf>
    <xf numFmtId="166" fontId="0" fillId="17" borderId="6" xfId="0" applyNumberFormat="1" applyFill="1" applyBorder="1" applyProtection="1">
      <protection locked="0"/>
    </xf>
    <xf numFmtId="166" fontId="0" fillId="0" borderId="9" xfId="0" applyNumberFormat="1" applyBorder="1" applyProtection="1">
      <protection locked="0"/>
    </xf>
    <xf numFmtId="166" fontId="0" fillId="17" borderId="25" xfId="0" applyNumberFormat="1" applyFill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0" fillId="17" borderId="7" xfId="0" applyNumberFormat="1" applyFill="1" applyBorder="1" applyProtection="1">
      <protection locked="0"/>
    </xf>
    <xf numFmtId="166" fontId="0" fillId="0" borderId="10" xfId="0" applyNumberFormat="1" applyBorder="1" applyProtection="1">
      <protection locked="0"/>
    </xf>
    <xf numFmtId="166" fontId="0" fillId="17" borderId="38" xfId="0" applyNumberFormat="1" applyFill="1" applyBorder="1" applyProtection="1">
      <protection locked="0"/>
    </xf>
    <xf numFmtId="166" fontId="0" fillId="0" borderId="38" xfId="0" applyNumberFormat="1" applyBorder="1" applyProtection="1">
      <protection locked="0"/>
    </xf>
    <xf numFmtId="166" fontId="0" fillId="17" borderId="24" xfId="0" applyNumberFormat="1" applyFill="1" applyBorder="1" applyProtection="1">
      <protection locked="0"/>
    </xf>
    <xf numFmtId="0" fontId="0" fillId="5" borderId="25" xfId="0" applyFill="1" applyBorder="1" applyProtection="1">
      <protection hidden="1"/>
    </xf>
    <xf numFmtId="165" fontId="0" fillId="5" borderId="25" xfId="0" applyNumberFormat="1" applyFill="1" applyBorder="1" applyProtection="1">
      <protection hidden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5" fontId="0" fillId="14" borderId="42" xfId="0" applyNumberFormat="1" applyFill="1" applyBorder="1" applyAlignment="1" applyProtection="1">
      <alignment horizontal="center"/>
      <protection locked="0"/>
    </xf>
    <xf numFmtId="15" fontId="0" fillId="14" borderId="36" xfId="0" applyNumberFormat="1" applyFill="1" applyBorder="1" applyAlignment="1" applyProtection="1">
      <alignment horizontal="center"/>
      <protection locked="0"/>
    </xf>
    <xf numFmtId="15" fontId="0" fillId="14" borderId="36" xfId="0" applyNumberFormat="1" applyFill="1" applyBorder="1" applyAlignment="1" applyProtection="1">
      <alignment horizontal="center" vertical="center"/>
      <protection locked="0"/>
    </xf>
    <xf numFmtId="15" fontId="0" fillId="14" borderId="37" xfId="0" applyNumberFormat="1" applyFill="1" applyBorder="1" applyAlignment="1" applyProtection="1">
      <alignment horizontal="center"/>
      <protection locked="0"/>
    </xf>
    <xf numFmtId="15" fontId="0" fillId="14" borderId="39" xfId="0" applyNumberFormat="1" applyFill="1" applyBorder="1" applyAlignment="1" applyProtection="1">
      <alignment horizontal="center"/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1" fontId="0" fillId="0" borderId="18" xfId="0" applyNumberFormat="1" applyBorder="1" applyAlignment="1" applyProtection="1">
      <alignment horizontal="center" vertical="center"/>
      <protection hidden="1"/>
    </xf>
    <xf numFmtId="166" fontId="0" fillId="17" borderId="43" xfId="0" applyNumberFormat="1" applyFill="1" applyBorder="1" applyProtection="1">
      <protection locked="0"/>
    </xf>
    <xf numFmtId="166" fontId="0" fillId="17" borderId="44" xfId="0" applyNumberFormat="1" applyFill="1" applyBorder="1" applyProtection="1">
      <protection locked="0"/>
    </xf>
    <xf numFmtId="166" fontId="0" fillId="17" borderId="45" xfId="0" applyNumberFormat="1" applyFill="1" applyBorder="1" applyProtection="1">
      <protection locked="0"/>
    </xf>
    <xf numFmtId="166" fontId="0" fillId="17" borderId="46" xfId="0" applyNumberFormat="1" applyFill="1" applyBorder="1" applyProtection="1">
      <protection locked="0"/>
    </xf>
    <xf numFmtId="166" fontId="0" fillId="17" borderId="47" xfId="0" applyNumberFormat="1" applyFill="1" applyBorder="1" applyProtection="1">
      <protection locked="0"/>
    </xf>
    <xf numFmtId="166" fontId="0" fillId="17" borderId="48" xfId="0" applyNumberFormat="1" applyFill="1" applyBorder="1" applyProtection="1">
      <protection locked="0"/>
    </xf>
    <xf numFmtId="0" fontId="3" fillId="11" borderId="2" xfId="0" applyFont="1" applyFill="1" applyBorder="1" applyAlignment="1" applyProtection="1">
      <alignment horizontal="center"/>
      <protection hidden="1"/>
    </xf>
    <xf numFmtId="166" fontId="6" fillId="15" borderId="30" xfId="0" applyNumberFormat="1" applyFont="1" applyFill="1" applyBorder="1" applyProtection="1">
      <protection hidden="1"/>
    </xf>
    <xf numFmtId="166" fontId="2" fillId="15" borderId="12" xfId="0" applyNumberFormat="1" applyFont="1" applyFill="1" applyBorder="1" applyProtection="1">
      <protection hidden="1"/>
    </xf>
    <xf numFmtId="0" fontId="0" fillId="18" borderId="25" xfId="0" applyFill="1" applyBorder="1" applyAlignment="1">
      <alignment horizontal="center"/>
    </xf>
    <xf numFmtId="17" fontId="0" fillId="18" borderId="25" xfId="0" applyNumberFormat="1" applyFill="1" applyBorder="1" applyAlignment="1">
      <alignment horizontal="center"/>
    </xf>
    <xf numFmtId="0" fontId="0" fillId="18" borderId="25" xfId="0" applyFill="1" applyBorder="1"/>
    <xf numFmtId="0" fontId="0" fillId="0" borderId="18" xfId="0" applyBorder="1" applyProtection="1">
      <protection hidden="1"/>
    </xf>
    <xf numFmtId="0" fontId="8" fillId="19" borderId="25" xfId="0" applyFont="1" applyFill="1" applyBorder="1" applyAlignment="1" applyProtection="1">
      <alignment horizontal="center"/>
      <protection locked="0"/>
    </xf>
    <xf numFmtId="3" fontId="0" fillId="0" borderId="25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12" borderId="12" xfId="0" applyFont="1" applyFill="1" applyBorder="1" applyAlignment="1">
      <alignment horizont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5" borderId="0" xfId="0" applyFill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left" wrapText="1"/>
      <protection hidden="1"/>
    </xf>
    <xf numFmtId="0" fontId="0" fillId="20" borderId="25" xfId="0" applyFill="1" applyBorder="1" applyAlignment="1">
      <alignment horizontal="center"/>
    </xf>
    <xf numFmtId="0" fontId="0" fillId="20" borderId="25" xfId="0" applyFill="1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4" borderId="0" xfId="0" applyFill="1"/>
    <xf numFmtId="0" fontId="0" fillId="9" borderId="34" xfId="0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/>
    </xf>
    <xf numFmtId="0" fontId="0" fillId="25" borderId="0" xfId="0" applyFill="1"/>
    <xf numFmtId="165" fontId="0" fillId="25" borderId="0" xfId="0" applyNumberFormat="1" applyFill="1" applyProtection="1">
      <protection hidden="1"/>
    </xf>
    <xf numFmtId="0" fontId="0" fillId="26" borderId="0" xfId="0" applyFill="1"/>
    <xf numFmtId="165" fontId="0" fillId="26" borderId="0" xfId="0" applyNumberFormat="1" applyFill="1" applyProtection="1">
      <protection hidden="1"/>
    </xf>
    <xf numFmtId="9" fontId="9" fillId="25" borderId="60" xfId="1" applyFill="1" applyBorder="1" applyAlignment="1" applyProtection="1">
      <alignment horizontal="center"/>
      <protection hidden="1"/>
    </xf>
    <xf numFmtId="9" fontId="9" fillId="25" borderId="3" xfId="1" applyFill="1" applyBorder="1" applyAlignment="1" applyProtection="1">
      <alignment horizontal="center"/>
      <protection hidden="1"/>
    </xf>
    <xf numFmtId="9" fontId="9" fillId="25" borderId="33" xfId="1" applyFill="1" applyBorder="1" applyAlignment="1" applyProtection="1">
      <alignment horizontal="center"/>
      <protection hidden="1"/>
    </xf>
    <xf numFmtId="9" fontId="9" fillId="25" borderId="5" xfId="1" applyFill="1" applyBorder="1" applyAlignment="1" applyProtection="1">
      <alignment horizontal="center"/>
      <protection hidden="1"/>
    </xf>
    <xf numFmtId="9" fontId="9" fillId="26" borderId="32" xfId="1" applyFill="1" applyBorder="1" applyAlignment="1" applyProtection="1">
      <alignment horizontal="center"/>
      <protection hidden="1"/>
    </xf>
    <xf numFmtId="9" fontId="9" fillId="26" borderId="3" xfId="1" applyFill="1" applyBorder="1" applyAlignment="1" applyProtection="1">
      <alignment horizontal="center"/>
      <protection hidden="1"/>
    </xf>
    <xf numFmtId="10" fontId="0" fillId="5" borderId="0" xfId="0" applyNumberFormat="1" applyFill="1" applyAlignment="1" applyProtection="1">
      <alignment horizontal="center"/>
      <protection hidden="1"/>
    </xf>
    <xf numFmtId="10" fontId="0" fillId="9" borderId="0" xfId="0" applyNumberFormat="1" applyFill="1" applyAlignment="1" applyProtection="1">
      <alignment horizontal="center"/>
      <protection hidden="1"/>
    </xf>
    <xf numFmtId="10" fontId="0" fillId="25" borderId="0" xfId="0" applyNumberFormat="1" applyFill="1" applyAlignment="1" applyProtection="1">
      <alignment horizontal="center"/>
      <protection hidden="1"/>
    </xf>
    <xf numFmtId="10" fontId="0" fillId="26" borderId="0" xfId="0" applyNumberFormat="1" applyFill="1" applyAlignment="1" applyProtection="1">
      <alignment horizontal="center"/>
      <protection hidden="1"/>
    </xf>
    <xf numFmtId="0" fontId="0" fillId="24" borderId="25" xfId="0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7" fillId="21" borderId="18" xfId="0" applyFont="1" applyFill="1" applyBorder="1" applyAlignment="1" applyProtection="1">
      <alignment horizontal="center" vertical="center"/>
      <protection hidden="1"/>
    </xf>
    <xf numFmtId="0" fontId="0" fillId="0" borderId="57" xfId="0" applyBorder="1" applyProtection="1">
      <protection hidden="1"/>
    </xf>
    <xf numFmtId="0" fontId="0" fillId="0" borderId="58" xfId="0" applyBorder="1" applyProtection="1">
      <protection hidden="1"/>
    </xf>
    <xf numFmtId="0" fontId="1" fillId="10" borderId="20" xfId="0" applyFont="1" applyFill="1" applyBorder="1" applyAlignment="1">
      <alignment horizontal="center" vertical="center" wrapText="1"/>
    </xf>
    <xf numFmtId="0" fontId="0" fillId="0" borderId="59" xfId="0" applyBorder="1"/>
    <xf numFmtId="0" fontId="6" fillId="13" borderId="18" xfId="0" applyFont="1" applyFill="1" applyBorder="1" applyAlignment="1" applyProtection="1">
      <alignment horizontal="left" wrapText="1"/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165" fontId="4" fillId="11" borderId="18" xfId="0" applyNumberFormat="1" applyFont="1" applyFill="1" applyBorder="1" applyAlignment="1" applyProtection="1">
      <alignment horizontal="center"/>
      <protection hidden="1"/>
    </xf>
    <xf numFmtId="0" fontId="3" fillId="22" borderId="32" xfId="0" applyFont="1" applyFill="1" applyBorder="1" applyAlignment="1">
      <alignment horizontal="center" vertical="center"/>
    </xf>
    <xf numFmtId="0" fontId="0" fillId="0" borderId="0" xfId="0"/>
    <xf numFmtId="0" fontId="3" fillId="2" borderId="49" xfId="0" applyFont="1" applyFill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2" fillId="6" borderId="11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3" fillId="23" borderId="18" xfId="0" applyFont="1" applyFill="1" applyBorder="1" applyAlignment="1">
      <alignment horizontal="center" vertical="center" wrapText="1"/>
    </xf>
    <xf numFmtId="0" fontId="0" fillId="0" borderId="64" xfId="0" applyBorder="1"/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3" fillId="23" borderId="28" xfId="0" applyFont="1" applyFill="1" applyBorder="1" applyAlignment="1">
      <alignment horizontal="center" vertical="center" wrapText="1"/>
    </xf>
    <xf numFmtId="0" fontId="0" fillId="0" borderId="65" xfId="0" applyBorder="1"/>
    <xf numFmtId="0" fontId="3" fillId="10" borderId="11" xfId="0" applyFont="1" applyFill="1" applyBorder="1" applyAlignment="1">
      <alignment horizontal="center" vertical="center"/>
    </xf>
    <xf numFmtId="0" fontId="0" fillId="0" borderId="66" xfId="0" applyBorder="1"/>
    <xf numFmtId="0" fontId="3" fillId="2" borderId="26" xfId="0" applyFont="1" applyFill="1" applyBorder="1" applyAlignment="1">
      <alignment horizontal="center" vertical="center"/>
    </xf>
    <xf numFmtId="0" fontId="0" fillId="0" borderId="56" xfId="0" applyBorder="1"/>
    <xf numFmtId="0" fontId="0" fillId="7" borderId="6" xfId="0" applyFill="1" applyBorder="1" applyAlignment="1" applyProtection="1">
      <alignment horizontal="center" vertical="center" wrapText="1"/>
      <protection hidden="1"/>
    </xf>
    <xf numFmtId="0" fontId="0" fillId="0" borderId="67" xfId="0" applyBorder="1" applyProtection="1">
      <protection hidden="1"/>
    </xf>
    <xf numFmtId="0" fontId="0" fillId="0" borderId="68" xfId="0" applyBorder="1" applyProtection="1">
      <protection hidden="1"/>
    </xf>
    <xf numFmtId="167" fontId="0" fillId="7" borderId="16" xfId="0" applyNumberFormat="1" applyFill="1" applyBorder="1" applyAlignment="1" applyProtection="1">
      <alignment horizontal="center" vertical="center"/>
      <protection hidden="1"/>
    </xf>
    <xf numFmtId="0" fontId="0" fillId="0" borderId="69" xfId="0" applyBorder="1" applyProtection="1">
      <protection hidden="1"/>
    </xf>
    <xf numFmtId="0" fontId="0" fillId="0" borderId="70" xfId="0" applyBorder="1" applyProtection="1">
      <protection hidden="1"/>
    </xf>
    <xf numFmtId="167" fontId="0" fillId="7" borderId="6" xfId="0" applyNumberFormat="1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0" fontId="0" fillId="0" borderId="71" xfId="0" applyBorder="1" applyProtection="1">
      <protection hidden="1"/>
    </xf>
    <xf numFmtId="0" fontId="0" fillId="0" borderId="72" xfId="0" applyBorder="1" applyProtection="1">
      <protection hidden="1"/>
    </xf>
    <xf numFmtId="0" fontId="6" fillId="8" borderId="34" xfId="0" applyFont="1" applyFill="1" applyBorder="1" applyAlignment="1" applyProtection="1">
      <alignment horizontal="center" vertical="center"/>
      <protection hidden="1"/>
    </xf>
    <xf numFmtId="0" fontId="0" fillId="7" borderId="20" xfId="0" applyFill="1" applyBorder="1" applyAlignment="1" applyProtection="1">
      <alignment horizontal="center" vertical="center"/>
      <protection hidden="1"/>
    </xf>
    <xf numFmtId="0" fontId="0" fillId="0" borderId="73" xfId="0" applyBorder="1" applyProtection="1">
      <protection hidden="1"/>
    </xf>
    <xf numFmtId="0" fontId="6" fillId="8" borderId="54" xfId="0" applyFont="1" applyFill="1" applyBorder="1" applyAlignment="1">
      <alignment horizontal="center" vertical="center"/>
    </xf>
    <xf numFmtId="167" fontId="0" fillId="7" borderId="20" xfId="0" applyNumberFormat="1" applyFill="1" applyBorder="1" applyAlignment="1" applyProtection="1">
      <alignment horizontal="center" vertical="center"/>
      <protection hidden="1"/>
    </xf>
    <xf numFmtId="167" fontId="0" fillId="7" borderId="53" xfId="0" applyNumberFormat="1" applyFill="1" applyBorder="1" applyAlignment="1" applyProtection="1">
      <alignment horizontal="center" vertical="center"/>
      <protection hidden="1"/>
    </xf>
    <xf numFmtId="0" fontId="0" fillId="0" borderId="74" xfId="0" applyBorder="1" applyProtection="1">
      <protection hidden="1"/>
    </xf>
    <xf numFmtId="0" fontId="6" fillId="8" borderId="41" xfId="0" applyFont="1" applyFill="1" applyBorder="1" applyAlignment="1">
      <alignment horizontal="center" vertical="center"/>
    </xf>
    <xf numFmtId="0" fontId="0" fillId="0" borderId="57" xfId="0" applyBorder="1"/>
    <xf numFmtId="0" fontId="7" fillId="2" borderId="1" xfId="0" applyFont="1" applyFill="1" applyBorder="1" applyAlignment="1">
      <alignment horizontal="center"/>
    </xf>
    <xf numFmtId="0" fontId="0" fillId="0" borderId="55" xfId="0" applyBorder="1"/>
    <xf numFmtId="0" fontId="2" fillId="8" borderId="18" xfId="0" applyFont="1" applyFill="1" applyBorder="1" applyAlignment="1">
      <alignment horizontal="center"/>
    </xf>
    <xf numFmtId="0" fontId="0" fillId="0" borderId="58" xfId="0" applyBorder="1"/>
    <xf numFmtId="0" fontId="10" fillId="24" borderId="0" xfId="0" applyFont="1" applyFill="1" applyAlignment="1">
      <alignment horizontal="center" vertical="center" wrapText="1"/>
    </xf>
    <xf numFmtId="0" fontId="2" fillId="24" borderId="8" xfId="0" applyFont="1" applyFill="1" applyBorder="1" applyAlignment="1">
      <alignment horizontal="left" vertical="center" wrapText="1"/>
    </xf>
    <xf numFmtId="0" fontId="2" fillId="24" borderId="40" xfId="0" applyFont="1" applyFill="1" applyBorder="1" applyAlignment="1">
      <alignment horizontal="left" vertical="center" wrapText="1"/>
    </xf>
    <xf numFmtId="0" fontId="2" fillId="24" borderId="6" xfId="0" applyFont="1" applyFill="1" applyBorder="1" applyAlignment="1">
      <alignment horizontal="left" vertical="center" wrapText="1"/>
    </xf>
    <xf numFmtId="0" fontId="2" fillId="24" borderId="9" xfId="0" applyFont="1" applyFill="1" applyBorder="1" applyAlignment="1">
      <alignment horizontal="left" vertical="center" wrapText="1"/>
    </xf>
    <xf numFmtId="0" fontId="2" fillId="24" borderId="25" xfId="0" applyFont="1" applyFill="1" applyBorder="1" applyAlignment="1">
      <alignment horizontal="left" vertical="center" wrapText="1"/>
    </xf>
    <xf numFmtId="0" fontId="2" fillId="24" borderId="7" xfId="0" applyFont="1" applyFill="1" applyBorder="1" applyAlignment="1">
      <alignment horizontal="left" vertical="center" wrapText="1"/>
    </xf>
    <xf numFmtId="0" fontId="2" fillId="24" borderId="10" xfId="0" applyFont="1" applyFill="1" applyBorder="1" applyAlignment="1">
      <alignment horizontal="left" vertical="center" wrapText="1"/>
    </xf>
    <xf numFmtId="0" fontId="2" fillId="24" borderId="38" xfId="0" applyFont="1" applyFill="1" applyBorder="1" applyAlignment="1">
      <alignment horizontal="left" vertical="center" wrapText="1"/>
    </xf>
    <xf numFmtId="0" fontId="2" fillId="24" borderId="24" xfId="0" applyFont="1" applyFill="1" applyBorder="1" applyAlignment="1">
      <alignment horizontal="left" vertical="center" wrapText="1"/>
    </xf>
    <xf numFmtId="0" fontId="8" fillId="21" borderId="18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wrapText="1"/>
    </xf>
    <xf numFmtId="0" fontId="7" fillId="16" borderId="34" xfId="0" applyFont="1" applyFill="1" applyBorder="1" applyAlignment="1">
      <alignment horizontal="center" vertical="center"/>
    </xf>
    <xf numFmtId="0" fontId="6" fillId="15" borderId="3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5">
    <dxf>
      <font>
        <b/>
      </font>
      <fill>
        <patternFill>
          <bgColor theme="5" tint="0.59993285927915285"/>
        </patternFill>
      </fill>
    </dxf>
    <dxf>
      <font>
        <b/>
      </font>
      <fill>
        <patternFill>
          <bgColor theme="5" tint="0.59993285927915285"/>
        </patternFill>
      </fill>
    </dxf>
    <dxf>
      <fill>
        <patternFill>
          <bgColor theme="7" tint="0.79995117038483843"/>
        </patternFill>
      </fill>
    </dxf>
    <dxf>
      <fill>
        <patternFill>
          <bgColor theme="4" tint="0.59993285927915285"/>
        </patternFill>
      </fill>
    </dxf>
    <dxf>
      <fill>
        <patternFill>
          <bgColor theme="9" tint="-0.249916074098941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3285927915285"/>
        </patternFill>
      </fill>
    </dxf>
    <dxf>
      <fill>
        <patternFill>
          <bgColor theme="5" tint="0.79995117038483843"/>
        </patternFill>
      </fill>
    </dxf>
    <dxf>
      <fill>
        <patternFill>
          <bgColor theme="9" tint="0.599932859279152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9" tint="-0.24991607409894101"/>
        </patternFill>
      </fill>
    </dxf>
    <dxf>
      <font>
        <b/>
      </font>
      <fill>
        <patternFill>
          <bgColor rgb="FFFF000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theme="9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4659260841701"/>
  </sheetPr>
  <dimension ref="A1:T39"/>
  <sheetViews>
    <sheetView showGridLines="0" topLeftCell="A8" workbookViewId="0">
      <selection activeCell="B5" sqref="B5:D5"/>
    </sheetView>
  </sheetViews>
  <sheetFormatPr baseColWidth="10" defaultColWidth="11.453125" defaultRowHeight="14.5" x14ac:dyDescent="0.35"/>
  <cols>
    <col min="1" max="1" width="37.7265625" bestFit="1" customWidth="1"/>
    <col min="2" max="2" width="16.54296875" customWidth="1"/>
    <col min="3" max="3" width="23.453125" customWidth="1"/>
    <col min="4" max="4" width="27.81640625" customWidth="1"/>
    <col min="5" max="5" width="9.81640625" customWidth="1"/>
    <col min="6" max="6" width="9.26953125" customWidth="1"/>
  </cols>
  <sheetData>
    <row r="1" spans="1:20" ht="16.5" x14ac:dyDescent="0.35">
      <c r="A1" s="196" t="s">
        <v>152</v>
      </c>
      <c r="B1" s="196"/>
      <c r="C1" s="196"/>
      <c r="D1" s="196"/>
      <c r="E1" s="196"/>
      <c r="F1" s="196"/>
    </row>
    <row r="2" spans="1:20" ht="15" customHeight="1" thickBot="1" x14ac:dyDescent="0.4"/>
    <row r="3" spans="1:20" ht="21.65" customHeight="1" thickBot="1" x14ac:dyDescent="0.45">
      <c r="A3" t="s">
        <v>0</v>
      </c>
      <c r="B3" s="202"/>
      <c r="C3" s="203"/>
      <c r="D3" s="204"/>
    </row>
    <row r="4" spans="1:20" ht="12" customHeight="1" thickBot="1" x14ac:dyDescent="0.4"/>
    <row r="5" spans="1:20" ht="21.65" customHeight="1" thickBot="1" x14ac:dyDescent="0.45">
      <c r="A5" t="s">
        <v>1</v>
      </c>
      <c r="B5" s="202"/>
      <c r="C5" s="203"/>
      <c r="D5" s="204"/>
    </row>
    <row r="6" spans="1:20" ht="15" customHeight="1" thickBot="1" x14ac:dyDescent="0.4"/>
    <row r="7" spans="1:20" ht="14.5" customHeight="1" x14ac:dyDescent="0.35">
      <c r="A7" s="20" t="s">
        <v>2</v>
      </c>
      <c r="B7" s="7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" customHeight="1" thickBot="1" x14ac:dyDescent="0.4">
      <c r="A8" s="21" t="s">
        <v>3</v>
      </c>
      <c r="B8" s="74"/>
    </row>
    <row r="9" spans="1:20" ht="15" customHeight="1" thickBot="1" x14ac:dyDescent="0.4"/>
    <row r="10" spans="1:20" ht="16.5" customHeight="1" thickBot="1" x14ac:dyDescent="0.4">
      <c r="A10" t="s">
        <v>4</v>
      </c>
      <c r="B10" s="149">
        <f>+ROUNDDOWN((B8-B7)/30,0)</f>
        <v>0</v>
      </c>
      <c r="C10" s="87" t="str">
        <f>IF(B10=0,"",IF(B10&lt;6,"Plazo menor a 6 meses",IF(B10&lt;=18,"Plazo válido",IF(B10&gt;18,"Plazo mayor a 18 meses"))))</f>
        <v/>
      </c>
    </row>
    <row r="14" spans="1:20" ht="20.149999999999999" customHeight="1" thickBot="1" x14ac:dyDescent="0.4">
      <c r="A14" s="24" t="s">
        <v>5</v>
      </c>
    </row>
    <row r="15" spans="1:20" ht="28.5" customHeight="1" thickBot="1" x14ac:dyDescent="0.4">
      <c r="A15" s="38" t="s">
        <v>6</v>
      </c>
      <c r="B15" s="39" t="s">
        <v>7</v>
      </c>
      <c r="C15" s="40" t="s">
        <v>8</v>
      </c>
      <c r="D15" s="42" t="s">
        <v>9</v>
      </c>
      <c r="E15" s="200" t="s">
        <v>10</v>
      </c>
      <c r="F15" s="201"/>
    </row>
    <row r="16" spans="1:20" ht="14.5" customHeight="1" x14ac:dyDescent="0.35">
      <c r="A16" s="25" t="str">
        <f>+Hoja4!A2</f>
        <v>Capacitaciones y docentes asociados</v>
      </c>
      <c r="B16" s="75">
        <f>+SUMIF('III. Presupuesto x actividad'!$F$2:$F$301,'I. Resumen del proyecto'!A16,'III. Presupuesto x actividad'!$G$2:$G$301)</f>
        <v>0</v>
      </c>
      <c r="C16" s="191">
        <f>IF($B$25=0,0,B16/$B$25)</f>
        <v>0</v>
      </c>
      <c r="D16" s="76" t="str">
        <f>+IF(B16=0,"Asignar costos de capacitación",IF(C16&gt;=E16,"Cumple tope","Por debajo del tope"))</f>
        <v>Asignar costos de capacitación</v>
      </c>
      <c r="E16" s="77">
        <v>0.5</v>
      </c>
      <c r="F16" s="78" t="s">
        <v>11</v>
      </c>
    </row>
    <row r="17" spans="1:6" ht="14.5" customHeight="1" x14ac:dyDescent="0.35">
      <c r="A17" s="37" t="str">
        <f>+Hoja4!A3</f>
        <v>Material de formación</v>
      </c>
      <c r="B17" s="79">
        <f>+SUMIF('III. Presupuesto x actividad'!$F$2:$F$301,'I. Resumen del proyecto'!A17,'III. Presupuesto x actividad'!$G$2:$G$301)</f>
        <v>0</v>
      </c>
      <c r="C17" s="192">
        <f t="shared" ref="C17:C24" si="0">IF($B$25=0,0,B17/$B$25)</f>
        <v>0</v>
      </c>
      <c r="D17" s="80" t="str">
        <f t="shared" ref="D17:D24" si="1">+IF(C17&lt;=E17,"Cumple tope","Por encima del tope")</f>
        <v>Cumple tope</v>
      </c>
      <c r="E17" s="81">
        <v>0.05</v>
      </c>
      <c r="F17" s="82" t="s">
        <v>12</v>
      </c>
    </row>
    <row r="18" spans="1:6" ht="14.5" customHeight="1" x14ac:dyDescent="0.35">
      <c r="A18" s="25" t="str">
        <f>+Hoja4!A4</f>
        <v>Alquiler de espacio y equipos</v>
      </c>
      <c r="B18" s="75">
        <f>+SUMIF('III. Presupuesto x actividad'!$F$2:$F$301,'I. Resumen del proyecto'!A18,'III. Presupuesto x actividad'!$G$2:$G$301)</f>
        <v>0</v>
      </c>
      <c r="C18" s="191">
        <f t="shared" si="0"/>
        <v>0</v>
      </c>
      <c r="D18" s="80" t="str">
        <f t="shared" si="1"/>
        <v>Cumple tope</v>
      </c>
      <c r="E18" s="83">
        <v>0.1</v>
      </c>
      <c r="F18" s="84" t="s">
        <v>12</v>
      </c>
    </row>
    <row r="19" spans="1:6" ht="14.5" customHeight="1" x14ac:dyDescent="0.35">
      <c r="A19" s="37" t="str">
        <f>+Hoja4!A5</f>
        <v>Promoción y difusión</v>
      </c>
      <c r="B19" s="79">
        <f>+SUMIF('III. Presupuesto x actividad'!$F$2:$F$301,'I. Resumen del proyecto'!A19,'III. Presupuesto x actividad'!$G$2:$G$301)</f>
        <v>0</v>
      </c>
      <c r="C19" s="192">
        <f t="shared" si="0"/>
        <v>0</v>
      </c>
      <c r="D19" s="80" t="str">
        <f t="shared" si="1"/>
        <v>Cumple tope</v>
      </c>
      <c r="E19" s="81">
        <v>0.05</v>
      </c>
      <c r="F19" s="82" t="s">
        <v>12</v>
      </c>
    </row>
    <row r="20" spans="1:6" ht="14.5" customHeight="1" x14ac:dyDescent="0.35">
      <c r="A20" s="25" t="str">
        <f>+Hoja4!A6</f>
        <v>Coordinación y seguimiento</v>
      </c>
      <c r="B20" s="75">
        <f>+SUMIF('III. Presupuesto x actividad'!$F$2:$F$301,'I. Resumen del proyecto'!A20,'III. Presupuesto x actividad'!$G$2:$G$301)</f>
        <v>0</v>
      </c>
      <c r="C20" s="191">
        <f t="shared" si="0"/>
        <v>0</v>
      </c>
      <c r="D20" s="80" t="str">
        <f t="shared" si="1"/>
        <v>Cumple tope</v>
      </c>
      <c r="E20" s="83">
        <v>0.08</v>
      </c>
      <c r="F20" s="84" t="s">
        <v>12</v>
      </c>
    </row>
    <row r="21" spans="1:6" ht="14.5" customHeight="1" x14ac:dyDescent="0.35">
      <c r="A21" s="37" t="str">
        <f>+Hoja4!A7</f>
        <v>Viáticos</v>
      </c>
      <c r="B21" s="79">
        <f>+SUMIF('III. Presupuesto x actividad'!$F$2:$F$301,'I. Resumen del proyecto'!A21,'III. Presupuesto x actividad'!$G$2:$G$301)</f>
        <v>0</v>
      </c>
      <c r="C21" s="192">
        <f t="shared" si="0"/>
        <v>0</v>
      </c>
      <c r="D21" s="80" t="str">
        <f t="shared" si="1"/>
        <v>Cumple tope</v>
      </c>
      <c r="E21" s="81">
        <v>0.05</v>
      </c>
      <c r="F21" s="82" t="s">
        <v>12</v>
      </c>
    </row>
    <row r="22" spans="1:6" ht="14.5" customHeight="1" x14ac:dyDescent="0.35">
      <c r="A22" s="181" t="str">
        <f>+Hoja4!A8</f>
        <v xml:space="preserve">Cuidados </v>
      </c>
      <c r="B22" s="182">
        <f>+SUMIF('III. Presupuesto x actividad'!$F$2:$F$301,'I. Resumen del proyecto'!A22,'III. Presupuesto x actividad'!$G$2:$G$301)</f>
        <v>0</v>
      </c>
      <c r="C22" s="193">
        <f t="shared" si="0"/>
        <v>0</v>
      </c>
      <c r="D22" s="80" t="str">
        <f t="shared" si="1"/>
        <v>Cumple tope</v>
      </c>
      <c r="E22" s="185">
        <v>7.0000000000000007E-2</v>
      </c>
      <c r="F22" s="186" t="s">
        <v>12</v>
      </c>
    </row>
    <row r="23" spans="1:6" ht="14.5" customHeight="1" x14ac:dyDescent="0.35">
      <c r="A23" s="183" t="str">
        <f>+'III. Presupuesto x actividad'!O223</f>
        <v>Gastos de administración y soporte</v>
      </c>
      <c r="B23" s="184">
        <f>+'III. Presupuesto x actividad'!P223</f>
        <v>0</v>
      </c>
      <c r="C23" s="194">
        <f t="shared" si="0"/>
        <v>0</v>
      </c>
      <c r="D23" s="80" t="str">
        <f t="shared" si="1"/>
        <v>Cumple tope</v>
      </c>
      <c r="E23" s="189">
        <v>0.05</v>
      </c>
      <c r="F23" s="190" t="s">
        <v>12</v>
      </c>
    </row>
    <row r="24" spans="1:6" ht="15" customHeight="1" thickBot="1" x14ac:dyDescent="0.4">
      <c r="A24" s="181" t="str">
        <f>+'III. Presupuesto x actividad'!O224</f>
        <v>Imprevistos</v>
      </c>
      <c r="B24" s="182">
        <f>+'III. Presupuesto x actividad'!P224</f>
        <v>0</v>
      </c>
      <c r="C24" s="193">
        <f t="shared" si="0"/>
        <v>0</v>
      </c>
      <c r="D24" s="85" t="str">
        <f t="shared" si="1"/>
        <v>Cumple tope</v>
      </c>
      <c r="E24" s="187">
        <v>0.05</v>
      </c>
      <c r="F24" s="188" t="s">
        <v>12</v>
      </c>
    </row>
    <row r="25" spans="1:6" ht="16.5" customHeight="1" thickBot="1" x14ac:dyDescent="0.45">
      <c r="A25" s="41" t="s">
        <v>13</v>
      </c>
      <c r="B25" s="205">
        <f>SUM(B16:B24)</f>
        <v>0</v>
      </c>
      <c r="C25" s="199"/>
      <c r="D25" s="86"/>
      <c r="E25" s="86"/>
      <c r="F25" s="86"/>
    </row>
    <row r="27" spans="1:6" ht="15" customHeight="1" thickBot="1" x14ac:dyDescent="0.4"/>
    <row r="28" spans="1:6" ht="17.5" customHeight="1" thickBot="1" x14ac:dyDescent="0.4">
      <c r="A28" s="197" t="str">
        <f>+IF(B25&gt;2000000,"El presupuesto del proyecto es mayor al tope definido por bases","El presupuesto total es correcto")</f>
        <v>El presupuesto total es correcto</v>
      </c>
      <c r="B28" s="198"/>
      <c r="C28" s="199"/>
    </row>
    <row r="29" spans="1:6" ht="17" customHeight="1" x14ac:dyDescent="0.4">
      <c r="A29" s="138"/>
      <c r="B29" s="138"/>
      <c r="C29" s="138"/>
    </row>
    <row r="30" spans="1:6" ht="17" customHeight="1" x14ac:dyDescent="0.4">
      <c r="A30" s="140" t="s">
        <v>14</v>
      </c>
      <c r="B30" s="163"/>
      <c r="C30" s="138"/>
    </row>
    <row r="31" spans="1:6" ht="17" customHeight="1" x14ac:dyDescent="0.4">
      <c r="A31" s="140" t="s">
        <v>15</v>
      </c>
      <c r="B31" s="163"/>
      <c r="C31" s="138"/>
    </row>
    <row r="32" spans="1:6" ht="22" customHeight="1" x14ac:dyDescent="0.35"/>
    <row r="33" spans="1:3" ht="22" customHeight="1" x14ac:dyDescent="0.35">
      <c r="A33" s="139" t="s">
        <v>16</v>
      </c>
      <c r="B33" s="164">
        <f>+IFERROR(B25/B30/B31,0)</f>
        <v>0</v>
      </c>
      <c r="C33" s="165" t="str">
        <f>+IF(B33&gt;300,"Mayor al tope","Cumple tope")</f>
        <v>Cumple tope</v>
      </c>
    </row>
    <row r="34" spans="1:3" ht="22" customHeight="1" x14ac:dyDescent="0.35">
      <c r="A34" s="139" t="s">
        <v>17</v>
      </c>
      <c r="B34" s="164">
        <f>IFERROR(B25/B30,0)</f>
        <v>0</v>
      </c>
      <c r="C34" s="165" t="str">
        <f>+IF(B34&gt;80000,"Mayor al tope","Cumple tope")</f>
        <v>Cumple tope</v>
      </c>
    </row>
    <row r="35" spans="1:3" ht="22" customHeight="1" thickBot="1" x14ac:dyDescent="0.4"/>
    <row r="36" spans="1:3" ht="22" customHeight="1" thickBot="1" x14ac:dyDescent="0.4">
      <c r="A36" s="50" t="s">
        <v>18</v>
      </c>
    </row>
    <row r="37" spans="1:3" ht="22" customHeight="1" x14ac:dyDescent="0.35">
      <c r="A37" s="51" t="s">
        <v>19</v>
      </c>
      <c r="B37" s="88">
        <f>+B25*0.4</f>
        <v>0</v>
      </c>
    </row>
    <row r="38" spans="1:3" ht="14.5" customHeight="1" x14ac:dyDescent="0.35">
      <c r="A38" s="52" t="s">
        <v>20</v>
      </c>
      <c r="B38" s="89">
        <f>+B25*0.5</f>
        <v>0</v>
      </c>
    </row>
    <row r="39" spans="1:3" ht="15" customHeight="1" thickBot="1" x14ac:dyDescent="0.4">
      <c r="A39" s="53" t="s">
        <v>21</v>
      </c>
      <c r="B39" s="90">
        <f>+B25*0.1</f>
        <v>0</v>
      </c>
    </row>
  </sheetData>
  <sheetProtection algorithmName="SHA-512" hashValue="V/Ays0M/xwIpS8ucUV/z/t17P8xsAxFAWMqUKMMJMXS+Vy0sy74ChS7eMzYYORGYq/NYEZjqyZ0ycrdtS6OX/Q==" saltValue="hox4DwyqjGlGt1ILtDnshQ==" spinCount="100000" sheet="1" formatCells="0"/>
  <mergeCells count="6">
    <mergeCell ref="A1:F1"/>
    <mergeCell ref="A28:C28"/>
    <mergeCell ref="E15:F15"/>
    <mergeCell ref="B3:D3"/>
    <mergeCell ref="B5:D5"/>
    <mergeCell ref="B25:C25"/>
  </mergeCells>
  <conditionalFormatting sqref="A28:C31">
    <cfRule type="containsText" dxfId="14" priority="4" operator="containsText" text="El presupuesto total es correcto">
      <formula>NOT(ISERROR(SEARCH("El presupuesto total es correcto",A28)))</formula>
    </cfRule>
    <cfRule type="containsText" dxfId="13" priority="5" operator="containsText" text="El presupuesto del proyecto es mayor al tope definido por bases">
      <formula>NOT(ISERROR(SEARCH("El presupuesto del proyecto es mayor al tope definido por bases",A28)))</formula>
    </cfRule>
  </conditionalFormatting>
  <conditionalFormatting sqref="C10">
    <cfRule type="containsText" dxfId="12" priority="9" operator="containsText" text="Plazo mayor a 18 meses">
      <formula>NOT(ISERROR(SEARCH("Plazo mayor a 18 meses",C10)))</formula>
    </cfRule>
    <cfRule type="containsText" dxfId="11" priority="10" operator="containsText" text="Plazo válido">
      <formula>NOT(ISERROR(SEARCH("Plazo válido",C10)))</formula>
    </cfRule>
    <cfRule type="containsText" dxfId="10" priority="12" operator="containsText" text="Plazo menor a 6 meses">
      <formula>NOT(ISERROR(SEARCH("Plazo menor a 6 meses",C10)))</formula>
    </cfRule>
  </conditionalFormatting>
  <conditionalFormatting sqref="C33:C34">
    <cfRule type="containsText" dxfId="9" priority="1" operator="containsText" text="Cumple tope">
      <formula>NOT(ISERROR(SEARCH("Cumple tope",C33)))</formula>
    </cfRule>
    <cfRule type="containsText" dxfId="8" priority="2" operator="containsText" text="Mayor al tope">
      <formula>NOT(ISERROR(SEARCH("Mayor al tope",C33)))</formula>
    </cfRule>
  </conditionalFormatting>
  <conditionalFormatting sqref="D16">
    <cfRule type="containsText" dxfId="7" priority="3" operator="containsText" text="Asignar costos de capacitación">
      <formula>NOT(ISERROR(SEARCH("Asignar costos de capacitación",D16)))</formula>
    </cfRule>
  </conditionalFormatting>
  <conditionalFormatting sqref="D16:D24">
    <cfRule type="containsText" dxfId="6" priority="6" operator="containsText" text="Por debajo del tope">
      <formula>NOT(ISERROR(SEARCH("Por debajo del tope",D16)))</formula>
    </cfRule>
    <cfRule type="containsText" dxfId="5" priority="7" operator="containsText" text="Por encima del tope">
      <formula>NOT(ISERROR(SEARCH("Por encima del tope",D16)))</formula>
    </cfRule>
    <cfRule type="containsText" dxfId="4" priority="8" operator="containsText" text="Cumple tope">
      <formula>NOT(ISERROR(SEARCH("Cumple tope",D16)))</formula>
    </cfRule>
  </conditionalFormatting>
  <dataValidations count="2">
    <dataValidation type="date" operator="greaterThanOrEqual" allowBlank="1" showInputMessage="1" showErrorMessage="1" error="La fecha indicada es menor al plazo de inicio permitido" sqref="B7" xr:uid="{00000000-0002-0000-0000-000000000000}">
      <formula1>45962</formula1>
    </dataValidation>
    <dataValidation type="date" operator="lessThanOrEqual" allowBlank="1" showInputMessage="1" showErrorMessage="1" error="La fecha de fin es mayor al plazo de cierre definido" sqref="B8" xr:uid="{00000000-0002-0000-0000-000001000000}">
      <formula1>47088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X83"/>
  <sheetViews>
    <sheetView showGridLines="0" zoomScale="70" zoomScaleNormal="7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E13" sqref="E13"/>
    </sheetView>
  </sheetViews>
  <sheetFormatPr baseColWidth="10" defaultColWidth="11.453125" defaultRowHeight="14.5" outlineLevelRow="1" x14ac:dyDescent="0.35"/>
  <cols>
    <col min="1" max="1" width="3.81640625" customWidth="1"/>
    <col min="2" max="2" width="20.26953125" customWidth="1"/>
    <col min="3" max="3" width="4.1796875" customWidth="1"/>
    <col min="4" max="4" width="25.54296875" bestFit="1" customWidth="1"/>
    <col min="5" max="5" width="11" customWidth="1"/>
    <col min="6" max="6" width="14.1796875" customWidth="1"/>
    <col min="7" max="24" width="8.54296875" customWidth="1"/>
  </cols>
  <sheetData>
    <row r="1" spans="1:24" ht="20.149999999999999" customHeight="1" thickBot="1" x14ac:dyDescent="0.4">
      <c r="A1" s="221" t="s">
        <v>22</v>
      </c>
      <c r="B1" s="222"/>
      <c r="C1" s="219" t="s">
        <v>23</v>
      </c>
      <c r="D1" s="220"/>
      <c r="E1" s="214" t="s">
        <v>24</v>
      </c>
      <c r="F1" s="217" t="s">
        <v>25</v>
      </c>
      <c r="G1" s="206" t="s">
        <v>26</v>
      </c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</row>
    <row r="2" spans="1:24" ht="15" customHeight="1" thickBot="1" x14ac:dyDescent="0.4">
      <c r="A2" s="44" t="s">
        <v>27</v>
      </c>
      <c r="B2" s="45" t="s">
        <v>28</v>
      </c>
      <c r="C2" s="166" t="s">
        <v>29</v>
      </c>
      <c r="D2" s="46" t="s">
        <v>28</v>
      </c>
      <c r="E2" s="215"/>
      <c r="F2" s="218"/>
      <c r="G2" s="91" t="str">
        <f>+IF(G75&lt;'I. Resumen del proyecto'!$B$8,'II. Cronograma de actividades'!G75,"No aplica")</f>
        <v>No aplica</v>
      </c>
      <c r="H2" s="91" t="str">
        <f>+IF(H75&lt;'I. Resumen del proyecto'!$B$8,'II. Cronograma de actividades'!H75,"No aplica")</f>
        <v>No aplica</v>
      </c>
      <c r="I2" s="91" t="str">
        <f>+IF(I75&lt;'I. Resumen del proyecto'!$B$8,'II. Cronograma de actividades'!I75,"No aplica")</f>
        <v>No aplica</v>
      </c>
      <c r="J2" s="91" t="str">
        <f>+IF(J75&lt;'I. Resumen del proyecto'!$B$8,'II. Cronograma de actividades'!J75,"No aplica")</f>
        <v>No aplica</v>
      </c>
      <c r="K2" s="91" t="str">
        <f>+IF(K75&lt;'I. Resumen del proyecto'!$B$8,'II. Cronograma de actividades'!K75,"No aplica")</f>
        <v>No aplica</v>
      </c>
      <c r="L2" s="91" t="str">
        <f>+IF(L75&lt;'I. Resumen del proyecto'!$B$8,'II. Cronograma de actividades'!L75,"No aplica")</f>
        <v>No aplica</v>
      </c>
      <c r="M2" s="91" t="str">
        <f>+IF(M75&lt;'I. Resumen del proyecto'!$B$8,'II. Cronograma de actividades'!M75,"No aplica")</f>
        <v>No aplica</v>
      </c>
      <c r="N2" s="91" t="str">
        <f>+IF(N75&lt;'I. Resumen del proyecto'!$B$8,'II. Cronograma de actividades'!N75,"No aplica")</f>
        <v>No aplica</v>
      </c>
      <c r="O2" s="91" t="str">
        <f>+IF(O75&lt;'I. Resumen del proyecto'!$B$8,'II. Cronograma de actividades'!O75,"No aplica")</f>
        <v>No aplica</v>
      </c>
      <c r="P2" s="91" t="str">
        <f>+IF(P75&lt;'I. Resumen del proyecto'!$B$8,'II. Cronograma de actividades'!P75,"No aplica")</f>
        <v>No aplica</v>
      </c>
      <c r="Q2" s="91" t="str">
        <f>+IF(Q75&lt;'I. Resumen del proyecto'!$B$8,'II. Cronograma de actividades'!Q75,"No aplica")</f>
        <v>No aplica</v>
      </c>
      <c r="R2" s="92" t="str">
        <f>+IF(R75&lt;'I. Resumen del proyecto'!$B$8,'II. Cronograma de actividades'!R75,"No aplica")</f>
        <v>No aplica</v>
      </c>
      <c r="S2" s="92" t="str">
        <f>+IF(S75&lt;'I. Resumen del proyecto'!$B$8,'II. Cronograma de actividades'!S75,"No aplica")</f>
        <v>No aplica</v>
      </c>
      <c r="T2" s="92" t="str">
        <f>+IF(T75&lt;'I. Resumen del proyecto'!$B$8,'II. Cronograma de actividades'!T75,"No aplica")</f>
        <v>No aplica</v>
      </c>
      <c r="U2" s="92" t="str">
        <f>+IF(U75&lt;'I. Resumen del proyecto'!$B$8,'II. Cronograma de actividades'!U75,"No aplica")</f>
        <v>No aplica</v>
      </c>
      <c r="V2" s="92" t="str">
        <f>+IF(V75&lt;'I. Resumen del proyecto'!$B$8,'II. Cronograma de actividades'!V75,"No aplica")</f>
        <v>No aplica</v>
      </c>
      <c r="W2" s="92" t="str">
        <f>+IF(W75&lt;'I. Resumen del proyecto'!$B$8,'II. Cronograma de actividades'!W75,"No aplica")</f>
        <v>No aplica</v>
      </c>
      <c r="X2" s="92" t="str">
        <f>+IF(X75&lt;'I. Resumen del proyecto'!$B$8,'II. Cronograma de actividades'!X75,"No aplica")</f>
        <v>No aplica</v>
      </c>
    </row>
    <row r="3" spans="1:24" ht="14.5" customHeight="1" x14ac:dyDescent="0.35">
      <c r="A3" s="208" t="s">
        <v>30</v>
      </c>
      <c r="B3" s="216" t="s">
        <v>31</v>
      </c>
      <c r="C3" s="167" t="s">
        <v>32</v>
      </c>
      <c r="D3" s="93"/>
      <c r="E3" s="94"/>
      <c r="F3" s="141"/>
      <c r="G3" s="14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4.5" customHeight="1" x14ac:dyDescent="0.35">
      <c r="A4" s="209"/>
      <c r="B4" s="212"/>
      <c r="C4" s="168" t="s">
        <v>33</v>
      </c>
      <c r="D4" s="95"/>
      <c r="E4" s="96"/>
      <c r="F4" s="142"/>
      <c r="G4" s="147"/>
      <c r="X4" s="7"/>
    </row>
    <row r="5" spans="1:24" ht="14.5" customHeight="1" x14ac:dyDescent="0.35">
      <c r="A5" s="209"/>
      <c r="B5" s="212"/>
      <c r="C5" s="168" t="s">
        <v>34</v>
      </c>
      <c r="D5" s="95"/>
      <c r="E5" s="96"/>
      <c r="F5" s="142"/>
      <c r="G5" s="147"/>
      <c r="X5" s="7"/>
    </row>
    <row r="6" spans="1:24" ht="15" customHeight="1" thickBot="1" x14ac:dyDescent="0.4">
      <c r="A6" s="209"/>
      <c r="B6" s="212"/>
      <c r="C6" s="168" t="s">
        <v>35</v>
      </c>
      <c r="D6" s="95"/>
      <c r="E6" s="96"/>
      <c r="F6" s="142"/>
      <c r="G6" s="147"/>
      <c r="X6" s="7"/>
    </row>
    <row r="7" spans="1:24" ht="14.5" hidden="1" customHeight="1" outlineLevel="1" x14ac:dyDescent="0.35">
      <c r="A7" s="209"/>
      <c r="B7" s="212"/>
      <c r="C7" s="168" t="s">
        <v>36</v>
      </c>
      <c r="D7" s="95"/>
      <c r="E7" s="97"/>
      <c r="F7" s="143"/>
      <c r="G7" s="147"/>
      <c r="X7" s="7"/>
    </row>
    <row r="8" spans="1:24" ht="14.5" hidden="1" customHeight="1" outlineLevel="1" x14ac:dyDescent="0.35">
      <c r="A8" s="209"/>
      <c r="B8" s="212"/>
      <c r="C8" s="168" t="s">
        <v>37</v>
      </c>
      <c r="D8" s="95"/>
      <c r="E8" s="96"/>
      <c r="F8" s="142"/>
      <c r="G8" s="147"/>
      <c r="X8" s="7"/>
    </row>
    <row r="9" spans="1:24" ht="14.5" hidden="1" customHeight="1" outlineLevel="1" x14ac:dyDescent="0.35">
      <c r="A9" s="209"/>
      <c r="B9" s="212"/>
      <c r="C9" s="168" t="s">
        <v>38</v>
      </c>
      <c r="D9" s="95"/>
      <c r="E9" s="96"/>
      <c r="F9" s="142"/>
      <c r="G9" s="147"/>
      <c r="X9" s="7"/>
    </row>
    <row r="10" spans="1:24" ht="14.5" hidden="1" customHeight="1" outlineLevel="1" x14ac:dyDescent="0.35">
      <c r="A10" s="209"/>
      <c r="B10" s="212"/>
      <c r="C10" s="168" t="s">
        <v>39</v>
      </c>
      <c r="D10" s="95"/>
      <c r="E10" s="96"/>
      <c r="F10" s="142"/>
      <c r="G10" s="147"/>
      <c r="X10" s="7"/>
    </row>
    <row r="11" spans="1:24" ht="15" hidden="1" customHeight="1" outlineLevel="1" thickBot="1" x14ac:dyDescent="0.4">
      <c r="A11" s="210"/>
      <c r="B11" s="213"/>
      <c r="C11" s="169" t="s">
        <v>40</v>
      </c>
      <c r="D11" s="98"/>
      <c r="E11" s="99"/>
      <c r="F11" s="144"/>
      <c r="G11" s="14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 ht="14.5" customHeight="1" collapsed="1" x14ac:dyDescent="0.35">
      <c r="A12" s="208" t="s">
        <v>41</v>
      </c>
      <c r="B12" s="216" t="s">
        <v>42</v>
      </c>
      <c r="C12" s="167" t="s">
        <v>43</v>
      </c>
      <c r="D12" s="100"/>
      <c r="E12" s="101"/>
      <c r="F12" s="145"/>
      <c r="G12" s="14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</row>
    <row r="13" spans="1:24" ht="14.5" customHeight="1" x14ac:dyDescent="0.35">
      <c r="A13" s="209"/>
      <c r="B13" s="212"/>
      <c r="C13" s="170" t="s">
        <v>44</v>
      </c>
      <c r="D13" s="95"/>
      <c r="E13" s="96"/>
      <c r="F13" s="142"/>
      <c r="G13" s="147"/>
      <c r="X13" s="7"/>
    </row>
    <row r="14" spans="1:24" ht="14.5" customHeight="1" x14ac:dyDescent="0.35">
      <c r="A14" s="209"/>
      <c r="B14" s="212"/>
      <c r="C14" s="170" t="s">
        <v>45</v>
      </c>
      <c r="D14" s="95"/>
      <c r="E14" s="96"/>
      <c r="F14" s="142"/>
      <c r="G14" s="147"/>
      <c r="X14" s="7"/>
    </row>
    <row r="15" spans="1:24" ht="15" customHeight="1" thickBot="1" x14ac:dyDescent="0.4">
      <c r="A15" s="209"/>
      <c r="B15" s="212"/>
      <c r="C15" s="170" t="s">
        <v>46</v>
      </c>
      <c r="D15" s="95"/>
      <c r="E15" s="96"/>
      <c r="F15" s="142"/>
      <c r="G15" s="147"/>
      <c r="X15" s="7"/>
    </row>
    <row r="16" spans="1:24" ht="14.5" hidden="1" customHeight="1" outlineLevel="1" x14ac:dyDescent="0.35">
      <c r="A16" s="209"/>
      <c r="B16" s="212"/>
      <c r="C16" s="170" t="s">
        <v>47</v>
      </c>
      <c r="D16" s="95"/>
      <c r="E16" s="96"/>
      <c r="F16" s="142"/>
      <c r="G16" s="147"/>
      <c r="X16" s="7"/>
    </row>
    <row r="17" spans="1:24" ht="14.5" hidden="1" customHeight="1" outlineLevel="1" x14ac:dyDescent="0.35">
      <c r="A17" s="209"/>
      <c r="B17" s="212"/>
      <c r="C17" s="170" t="s">
        <v>48</v>
      </c>
      <c r="D17" s="95"/>
      <c r="E17" s="96"/>
      <c r="F17" s="142"/>
      <c r="G17" s="147"/>
      <c r="X17" s="7"/>
    </row>
    <row r="18" spans="1:24" ht="14.5" hidden="1" customHeight="1" outlineLevel="1" x14ac:dyDescent="0.35">
      <c r="A18" s="209"/>
      <c r="B18" s="212"/>
      <c r="C18" s="170" t="s">
        <v>49</v>
      </c>
      <c r="D18" s="95"/>
      <c r="E18" s="96"/>
      <c r="F18" s="142"/>
      <c r="G18" s="147"/>
      <c r="X18" s="7"/>
    </row>
    <row r="19" spans="1:24" ht="14.5" hidden="1" customHeight="1" outlineLevel="1" x14ac:dyDescent="0.35">
      <c r="A19" s="209"/>
      <c r="B19" s="212"/>
      <c r="C19" s="170" t="s">
        <v>50</v>
      </c>
      <c r="D19" s="95"/>
      <c r="E19" s="96"/>
      <c r="F19" s="142"/>
      <c r="G19" s="147"/>
      <c r="X19" s="7"/>
    </row>
    <row r="20" spans="1:24" ht="15" hidden="1" customHeight="1" outlineLevel="1" thickBot="1" x14ac:dyDescent="0.4">
      <c r="A20" s="210"/>
      <c r="B20" s="213"/>
      <c r="C20" s="171" t="s">
        <v>51</v>
      </c>
      <c r="D20" s="98"/>
      <c r="E20" s="99"/>
      <c r="F20" s="144"/>
      <c r="G20" s="14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</row>
    <row r="21" spans="1:24" ht="14.5" customHeight="1" collapsed="1" x14ac:dyDescent="0.35">
      <c r="A21" s="208" t="s">
        <v>52</v>
      </c>
      <c r="B21" s="211" t="s">
        <v>53</v>
      </c>
      <c r="C21" s="167" t="s">
        <v>54</v>
      </c>
      <c r="D21" s="100"/>
      <c r="E21" s="101"/>
      <c r="F21" s="145"/>
      <c r="G21" s="14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4.5" customHeight="1" x14ac:dyDescent="0.35">
      <c r="A22" s="209"/>
      <c r="B22" s="212"/>
      <c r="C22" s="170" t="s">
        <v>55</v>
      </c>
      <c r="D22" s="95"/>
      <c r="E22" s="96"/>
      <c r="F22" s="142"/>
      <c r="G22" s="147"/>
      <c r="X22" s="7"/>
    </row>
    <row r="23" spans="1:24" ht="14.5" customHeight="1" x14ac:dyDescent="0.35">
      <c r="A23" s="209"/>
      <c r="B23" s="212"/>
      <c r="C23" s="170" t="s">
        <v>56</v>
      </c>
      <c r="D23" s="95"/>
      <c r="E23" s="96"/>
      <c r="F23" s="142"/>
      <c r="G23" s="147"/>
      <c r="X23" s="7"/>
    </row>
    <row r="24" spans="1:24" ht="15" customHeight="1" thickBot="1" x14ac:dyDescent="0.4">
      <c r="A24" s="209"/>
      <c r="B24" s="212"/>
      <c r="C24" s="170" t="s">
        <v>57</v>
      </c>
      <c r="D24" s="95"/>
      <c r="E24" s="96"/>
      <c r="F24" s="142"/>
      <c r="G24" s="147"/>
      <c r="X24" s="7"/>
    </row>
    <row r="25" spans="1:24" ht="14.5" hidden="1" customHeight="1" outlineLevel="1" x14ac:dyDescent="0.35">
      <c r="A25" s="209"/>
      <c r="B25" s="212"/>
      <c r="C25" s="170" t="s">
        <v>58</v>
      </c>
      <c r="D25" s="95"/>
      <c r="E25" s="96"/>
      <c r="F25" s="142"/>
      <c r="G25" s="147"/>
      <c r="X25" s="7"/>
    </row>
    <row r="26" spans="1:24" ht="14.5" hidden="1" customHeight="1" outlineLevel="1" x14ac:dyDescent="0.35">
      <c r="A26" s="209"/>
      <c r="B26" s="212"/>
      <c r="C26" s="170" t="s">
        <v>59</v>
      </c>
      <c r="D26" s="95"/>
      <c r="E26" s="96"/>
      <c r="F26" s="142"/>
      <c r="G26" s="147"/>
      <c r="X26" s="7"/>
    </row>
    <row r="27" spans="1:24" ht="14.5" hidden="1" customHeight="1" outlineLevel="1" x14ac:dyDescent="0.35">
      <c r="A27" s="209"/>
      <c r="B27" s="212"/>
      <c r="C27" s="170" t="s">
        <v>60</v>
      </c>
      <c r="D27" s="95"/>
      <c r="E27" s="96"/>
      <c r="F27" s="142"/>
      <c r="G27" s="147"/>
      <c r="X27" s="7"/>
    </row>
    <row r="28" spans="1:24" ht="14.5" hidden="1" customHeight="1" outlineLevel="1" x14ac:dyDescent="0.35">
      <c r="A28" s="209"/>
      <c r="B28" s="212"/>
      <c r="C28" s="170" t="s">
        <v>61</v>
      </c>
      <c r="D28" s="95"/>
      <c r="E28" s="96"/>
      <c r="F28" s="142"/>
      <c r="G28" s="147"/>
      <c r="X28" s="7"/>
    </row>
    <row r="29" spans="1:24" ht="15" hidden="1" customHeight="1" outlineLevel="1" thickBot="1" x14ac:dyDescent="0.4">
      <c r="A29" s="210"/>
      <c r="B29" s="213"/>
      <c r="C29" s="171" t="s">
        <v>62</v>
      </c>
      <c r="D29" s="98"/>
      <c r="E29" s="99"/>
      <c r="F29" s="144"/>
      <c r="G29" s="14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</row>
    <row r="30" spans="1:24" ht="14.5" customHeight="1" collapsed="1" x14ac:dyDescent="0.35">
      <c r="A30" s="208" t="s">
        <v>63</v>
      </c>
      <c r="B30" s="211" t="s">
        <v>64</v>
      </c>
      <c r="C30" s="167" t="s">
        <v>65</v>
      </c>
      <c r="D30" s="100"/>
      <c r="E30" s="101"/>
      <c r="F30" s="145"/>
      <c r="G30" s="14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</row>
    <row r="31" spans="1:24" ht="14.5" customHeight="1" x14ac:dyDescent="0.35">
      <c r="A31" s="209"/>
      <c r="B31" s="212"/>
      <c r="C31" s="170" t="s">
        <v>66</v>
      </c>
      <c r="D31" s="95"/>
      <c r="E31" s="96"/>
      <c r="F31" s="142"/>
      <c r="G31" s="147"/>
      <c r="X31" s="7"/>
    </row>
    <row r="32" spans="1:24" ht="14.5" customHeight="1" x14ac:dyDescent="0.35">
      <c r="A32" s="209"/>
      <c r="B32" s="212"/>
      <c r="C32" s="170" t="s">
        <v>67</v>
      </c>
      <c r="D32" s="95"/>
      <c r="E32" s="96"/>
      <c r="F32" s="142"/>
      <c r="G32" s="147"/>
      <c r="X32" s="7"/>
    </row>
    <row r="33" spans="1:24" ht="14.5" customHeight="1" x14ac:dyDescent="0.35">
      <c r="A33" s="209"/>
      <c r="B33" s="212"/>
      <c r="C33" s="170" t="s">
        <v>68</v>
      </c>
      <c r="D33" s="95"/>
      <c r="E33" s="96"/>
      <c r="F33" s="142"/>
      <c r="G33" s="147"/>
      <c r="X33" s="7"/>
    </row>
    <row r="34" spans="1:24" ht="14.5" hidden="1" customHeight="1" outlineLevel="1" x14ac:dyDescent="0.35">
      <c r="A34" s="209"/>
      <c r="B34" s="212"/>
      <c r="C34" s="170" t="s">
        <v>69</v>
      </c>
      <c r="D34" s="95"/>
      <c r="E34" s="96"/>
      <c r="F34" s="142"/>
      <c r="G34" s="147"/>
      <c r="X34" s="7"/>
    </row>
    <row r="35" spans="1:24" ht="14.5" hidden="1" customHeight="1" outlineLevel="1" x14ac:dyDescent="0.35">
      <c r="A35" s="209"/>
      <c r="B35" s="212"/>
      <c r="C35" s="170" t="s">
        <v>70</v>
      </c>
      <c r="D35" s="95"/>
      <c r="E35" s="96"/>
      <c r="F35" s="142"/>
      <c r="G35" s="147"/>
      <c r="X35" s="7"/>
    </row>
    <row r="36" spans="1:24" ht="14.5" hidden="1" customHeight="1" outlineLevel="1" x14ac:dyDescent="0.35">
      <c r="A36" s="209"/>
      <c r="B36" s="212"/>
      <c r="C36" s="170" t="s">
        <v>71</v>
      </c>
      <c r="D36" s="95"/>
      <c r="E36" s="96"/>
      <c r="F36" s="142"/>
      <c r="G36" s="147"/>
      <c r="X36" s="7"/>
    </row>
    <row r="37" spans="1:24" ht="14.5" hidden="1" customHeight="1" outlineLevel="1" x14ac:dyDescent="0.35">
      <c r="A37" s="209"/>
      <c r="B37" s="212"/>
      <c r="C37" s="170" t="s">
        <v>72</v>
      </c>
      <c r="D37" s="95"/>
      <c r="E37" s="96"/>
      <c r="F37" s="142"/>
      <c r="G37" s="147"/>
      <c r="X37" s="7"/>
    </row>
    <row r="38" spans="1:24" ht="15" hidden="1" customHeight="1" outlineLevel="1" thickBot="1" x14ac:dyDescent="0.4">
      <c r="A38" s="210"/>
      <c r="B38" s="213"/>
      <c r="C38" s="171" t="s">
        <v>73</v>
      </c>
      <c r="D38" s="98"/>
      <c r="E38" s="99"/>
      <c r="F38" s="144"/>
      <c r="G38" s="14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</row>
    <row r="39" spans="1:24" ht="14.5" customHeight="1" collapsed="1" x14ac:dyDescent="0.35"/>
    <row r="75" spans="7:24" ht="14.5" hidden="1" customHeight="1" x14ac:dyDescent="0.35">
      <c r="G75" s="4">
        <f>+DATE(YEAR('I. Resumen del proyecto'!B7),MONTH('I. Resumen del proyecto'!B7),1)</f>
        <v>1</v>
      </c>
      <c r="H75" s="4">
        <f t="shared" ref="H75:X75" si="0">+DATE(YEAR(G75),MONTH(G75)+1,1)</f>
        <v>32</v>
      </c>
      <c r="I75" s="4">
        <f t="shared" si="0"/>
        <v>61</v>
      </c>
      <c r="J75" s="4">
        <f t="shared" si="0"/>
        <v>92</v>
      </c>
      <c r="K75" s="4">
        <f t="shared" si="0"/>
        <v>122</v>
      </c>
      <c r="L75" s="4">
        <f t="shared" si="0"/>
        <v>153</v>
      </c>
      <c r="M75" s="4">
        <f t="shared" si="0"/>
        <v>183</v>
      </c>
      <c r="N75" s="4">
        <f t="shared" si="0"/>
        <v>214</v>
      </c>
      <c r="O75" s="4">
        <f t="shared" si="0"/>
        <v>245</v>
      </c>
      <c r="P75" s="4">
        <f t="shared" si="0"/>
        <v>275</v>
      </c>
      <c r="Q75" s="4">
        <f t="shared" si="0"/>
        <v>306</v>
      </c>
      <c r="R75" s="4">
        <f t="shared" si="0"/>
        <v>336</v>
      </c>
      <c r="S75" s="4">
        <f t="shared" si="0"/>
        <v>367</v>
      </c>
      <c r="T75" s="4">
        <f t="shared" si="0"/>
        <v>398</v>
      </c>
      <c r="U75" s="4">
        <f t="shared" si="0"/>
        <v>426</v>
      </c>
      <c r="V75" s="4">
        <f t="shared" si="0"/>
        <v>457</v>
      </c>
      <c r="W75" s="4">
        <f t="shared" si="0"/>
        <v>487</v>
      </c>
      <c r="X75" s="4">
        <f t="shared" si="0"/>
        <v>518</v>
      </c>
    </row>
    <row r="83" spans="7:9" ht="14.5" customHeight="1" x14ac:dyDescent="0.35">
      <c r="G83" s="3"/>
      <c r="H83" s="1"/>
      <c r="I83" s="1"/>
    </row>
  </sheetData>
  <sheetProtection algorithmName="SHA-512" hashValue="/X1jZFYIRGk7ioQPjZpj/gfWTWvhsDfGl0Ij1FtxsZhX9c0V8zl1q5lDDvG9Z3kmMyEiTCGp/DAKajqZEgt5vQ==" saltValue="yEJrS2/4K4zI12ENKyhR8Q==" spinCount="100000" sheet="1" objects="1" scenarios="1" formatCells="0"/>
  <mergeCells count="13">
    <mergeCell ref="G1:X1"/>
    <mergeCell ref="A21:A29"/>
    <mergeCell ref="B21:B29"/>
    <mergeCell ref="A30:A38"/>
    <mergeCell ref="B30:B38"/>
    <mergeCell ref="E1:E2"/>
    <mergeCell ref="A12:A20"/>
    <mergeCell ref="B12:B20"/>
    <mergeCell ref="F1:F2"/>
    <mergeCell ref="C1:D1"/>
    <mergeCell ref="A1:B1"/>
    <mergeCell ref="B3:B11"/>
    <mergeCell ref="A3:A11"/>
  </mergeCells>
  <conditionalFormatting sqref="G3:X38">
    <cfRule type="expression" dxfId="3" priority="1">
      <formula>AND(G$2&gt;=$E3,G$2&lt;=$F3)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="La fecha indicada no coincide con el plazo definido para el proyecto" xr:uid="{00000000-0002-0000-0100-000000000000}">
          <x14:formula1>
            <xm:f>'I. Resumen del proyecto'!$B$7</xm:f>
          </x14:formula1>
          <x14:formula2>
            <xm:f>'I. Resumen del proyecto'!$B$8</xm:f>
          </x14:formula2>
          <xm:sqref>E3:F38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4659260841701"/>
  </sheetPr>
  <dimension ref="A1:V227"/>
  <sheetViews>
    <sheetView showGridLines="0"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4" sqref="F14"/>
    </sheetView>
  </sheetViews>
  <sheetFormatPr baseColWidth="10" defaultColWidth="11.453125" defaultRowHeight="14.5" outlineLevelRow="3" x14ac:dyDescent="0.35"/>
  <cols>
    <col min="1" max="1" width="3.81640625" customWidth="1"/>
    <col min="2" max="2" width="17.81640625" customWidth="1"/>
    <col min="3" max="3" width="8.1796875" customWidth="1"/>
    <col min="4" max="4" width="9" customWidth="1"/>
    <col min="5" max="5" width="6.453125" customWidth="1"/>
    <col min="6" max="6" width="45.453125" customWidth="1"/>
    <col min="7" max="7" width="20.1796875" customWidth="1"/>
    <col min="15" max="16" width="0" hidden="1"/>
    <col min="18" max="18" width="0" hidden="1"/>
    <col min="21" max="21" width="7.81640625" hidden="1" customWidth="1"/>
    <col min="22" max="22" width="6.1796875" hidden="1" customWidth="1"/>
  </cols>
  <sheetData>
    <row r="1" spans="1:22" ht="29.5" customHeight="1" thickBot="1" x14ac:dyDescent="0.4">
      <c r="A1" s="26" t="s">
        <v>29</v>
      </c>
      <c r="B1" s="26" t="s">
        <v>74</v>
      </c>
      <c r="C1" s="27" t="s">
        <v>75</v>
      </c>
      <c r="D1" s="27" t="s">
        <v>76</v>
      </c>
      <c r="E1" s="26" t="s">
        <v>77</v>
      </c>
      <c r="F1" s="27" t="s">
        <v>77</v>
      </c>
      <c r="G1" s="27" t="s">
        <v>78</v>
      </c>
      <c r="U1" t="s">
        <v>79</v>
      </c>
      <c r="V1" t="s">
        <v>77</v>
      </c>
    </row>
    <row r="2" spans="1:22" ht="14.5" customHeight="1" thickBot="1" x14ac:dyDescent="0.4">
      <c r="A2" s="230" t="str">
        <f>+'II. Cronograma de actividades'!C3</f>
        <v>1.1</v>
      </c>
      <c r="B2" s="223" t="str">
        <f>+IF(LEN('II. Cronograma de actividades'!D3)&gt;0,'II. Cronograma de actividades'!D3,"")</f>
        <v/>
      </c>
      <c r="C2" s="226" t="str">
        <f>+IF(LEN('II. Cronograma de actividades'!D3)&gt;0,'II. Cronograma de actividades'!E3,"")</f>
        <v/>
      </c>
      <c r="D2" s="229" t="str">
        <f>+IF(LEN('II. Cronograma de actividades'!D3)&gt;0,'II. Cronograma de actividades'!F3,"")</f>
        <v/>
      </c>
      <c r="E2" s="29" t="str">
        <f t="shared" ref="E2:E33" si="0">+CONCATENATE(U2,".",V2)</f>
        <v>1.1.R1</v>
      </c>
      <c r="F2" s="102"/>
      <c r="G2" s="103"/>
      <c r="I2" s="10"/>
      <c r="J2" s="10"/>
      <c r="K2" s="10"/>
      <c r="R2" s="36">
        <f>SUM(G2:G7)</f>
        <v>0</v>
      </c>
      <c r="U2" s="13" t="s">
        <v>32</v>
      </c>
      <c r="V2" s="16" t="s">
        <v>80</v>
      </c>
    </row>
    <row r="3" spans="1:22" ht="14.5" customHeight="1" thickBot="1" x14ac:dyDescent="0.4">
      <c r="A3" s="231"/>
      <c r="B3" s="224"/>
      <c r="C3" s="227"/>
      <c r="D3" s="224"/>
      <c r="E3" s="30" t="str">
        <f t="shared" si="0"/>
        <v>1.1.R2</v>
      </c>
      <c r="F3" s="102"/>
      <c r="G3" s="105"/>
      <c r="I3" s="10"/>
      <c r="J3" s="10"/>
      <c r="K3" s="10"/>
      <c r="U3" s="14" t="s">
        <v>32</v>
      </c>
      <c r="V3" s="17" t="s">
        <v>81</v>
      </c>
    </row>
    <row r="4" spans="1:22" ht="15" customHeight="1" thickBot="1" x14ac:dyDescent="0.4">
      <c r="A4" s="231"/>
      <c r="B4" s="224"/>
      <c r="C4" s="227"/>
      <c r="D4" s="224"/>
      <c r="E4" s="28" t="str">
        <f t="shared" si="0"/>
        <v>1.1.R3</v>
      </c>
      <c r="F4" s="102"/>
      <c r="G4" s="107"/>
      <c r="I4" s="10"/>
      <c r="J4" s="10"/>
      <c r="K4" s="10"/>
      <c r="U4" s="14" t="s">
        <v>32</v>
      </c>
      <c r="V4" s="17" t="s">
        <v>82</v>
      </c>
    </row>
    <row r="5" spans="1:22" ht="14.5" hidden="1" customHeight="1" outlineLevel="1" x14ac:dyDescent="0.4">
      <c r="A5" s="231"/>
      <c r="B5" s="224"/>
      <c r="C5" s="227"/>
      <c r="D5" s="224"/>
      <c r="E5" s="30" t="str">
        <f t="shared" si="0"/>
        <v>1.1.R4</v>
      </c>
      <c r="F5" s="102"/>
      <c r="G5" s="105"/>
      <c r="I5" s="10"/>
      <c r="J5" s="10"/>
      <c r="K5" s="10"/>
      <c r="U5" s="14" t="s">
        <v>32</v>
      </c>
      <c r="V5" s="17" t="s">
        <v>83</v>
      </c>
    </row>
    <row r="6" spans="1:22" ht="14.5" hidden="1" customHeight="1" outlineLevel="1" x14ac:dyDescent="0.4">
      <c r="A6" s="231"/>
      <c r="B6" s="224"/>
      <c r="C6" s="227"/>
      <c r="D6" s="224"/>
      <c r="E6" s="28" t="str">
        <f t="shared" si="0"/>
        <v>1.1.R5</v>
      </c>
      <c r="F6" s="102"/>
      <c r="G6" s="107"/>
      <c r="I6" s="10"/>
      <c r="J6" s="10"/>
      <c r="K6" s="10"/>
      <c r="U6" s="14" t="s">
        <v>32</v>
      </c>
      <c r="V6" s="17" t="s">
        <v>84</v>
      </c>
    </row>
    <row r="7" spans="1:22" ht="15" hidden="1" customHeight="1" outlineLevel="1" thickBot="1" x14ac:dyDescent="0.4">
      <c r="A7" s="232"/>
      <c r="B7" s="225"/>
      <c r="C7" s="228"/>
      <c r="D7" s="225"/>
      <c r="E7" s="31" t="str">
        <f t="shared" si="0"/>
        <v>1.1.R6</v>
      </c>
      <c r="F7" s="102"/>
      <c r="G7" s="109"/>
      <c r="I7" s="10"/>
      <c r="J7" s="10"/>
      <c r="K7" s="10"/>
      <c r="U7" s="15" t="s">
        <v>32</v>
      </c>
      <c r="V7" s="18" t="s">
        <v>85</v>
      </c>
    </row>
    <row r="8" spans="1:22" ht="14.5" customHeight="1" collapsed="1" thickBot="1" x14ac:dyDescent="0.4">
      <c r="A8" s="230" t="str">
        <f>+'II. Cronograma de actividades'!C4</f>
        <v>1.2</v>
      </c>
      <c r="B8" s="223" t="str">
        <f>+IF(LEN('II. Cronograma de actividades'!D4)&gt;0,'II. Cronograma de actividades'!D4,"")</f>
        <v/>
      </c>
      <c r="C8" s="226" t="str">
        <f>+IF(LEN('II. Cronograma de actividades'!D4)&gt;0,'II. Cronograma de actividades'!E4,"")</f>
        <v/>
      </c>
      <c r="D8" s="229" t="str">
        <f>+IF(LEN('II. Cronograma de actividades'!D4)&gt;0,'II. Cronograma de actividades'!F4,"")</f>
        <v/>
      </c>
      <c r="E8" s="29" t="str">
        <f t="shared" si="0"/>
        <v>1.2.R1</v>
      </c>
      <c r="F8" s="102"/>
      <c r="G8" s="103"/>
      <c r="R8" s="36">
        <f>SUM(G8:G13)</f>
        <v>0</v>
      </c>
      <c r="U8" s="13" t="s">
        <v>33</v>
      </c>
      <c r="V8" s="16" t="s">
        <v>80</v>
      </c>
    </row>
    <row r="9" spans="1:22" ht="14.5" customHeight="1" thickBot="1" x14ac:dyDescent="0.4">
      <c r="A9" s="231"/>
      <c r="B9" s="224"/>
      <c r="C9" s="227"/>
      <c r="D9" s="224"/>
      <c r="E9" s="30" t="str">
        <f t="shared" si="0"/>
        <v>1.2.R2</v>
      </c>
      <c r="F9" s="102"/>
      <c r="G9" s="105"/>
      <c r="U9" s="14" t="s">
        <v>33</v>
      </c>
      <c r="V9" s="17" t="s">
        <v>81</v>
      </c>
    </row>
    <row r="10" spans="1:22" ht="15" customHeight="1" thickBot="1" x14ac:dyDescent="0.4">
      <c r="A10" s="231"/>
      <c r="B10" s="224"/>
      <c r="C10" s="227"/>
      <c r="D10" s="224"/>
      <c r="E10" s="28" t="str">
        <f t="shared" si="0"/>
        <v>1.2.R3</v>
      </c>
      <c r="F10" s="102"/>
      <c r="G10" s="107"/>
      <c r="U10" s="14" t="s">
        <v>33</v>
      </c>
      <c r="V10" s="17" t="s">
        <v>82</v>
      </c>
    </row>
    <row r="11" spans="1:22" ht="14.5" hidden="1" customHeight="1" outlineLevel="1" x14ac:dyDescent="0.4">
      <c r="A11" s="231"/>
      <c r="B11" s="224"/>
      <c r="C11" s="227"/>
      <c r="D11" s="224"/>
      <c r="E11" s="30" t="str">
        <f t="shared" si="0"/>
        <v>1.2.R4</v>
      </c>
      <c r="F11" s="102"/>
      <c r="G11" s="105"/>
      <c r="U11" s="14" t="s">
        <v>33</v>
      </c>
      <c r="V11" s="17" t="s">
        <v>83</v>
      </c>
    </row>
    <row r="12" spans="1:22" ht="14.5" hidden="1" customHeight="1" outlineLevel="1" x14ac:dyDescent="0.4">
      <c r="A12" s="231"/>
      <c r="B12" s="224"/>
      <c r="C12" s="227"/>
      <c r="D12" s="224"/>
      <c r="E12" s="28" t="str">
        <f t="shared" si="0"/>
        <v>1.2.R5</v>
      </c>
      <c r="F12" s="102"/>
      <c r="G12" s="107"/>
      <c r="U12" s="14" t="s">
        <v>33</v>
      </c>
      <c r="V12" s="17" t="s">
        <v>84</v>
      </c>
    </row>
    <row r="13" spans="1:22" ht="15" hidden="1" customHeight="1" outlineLevel="1" thickBot="1" x14ac:dyDescent="0.4">
      <c r="A13" s="232"/>
      <c r="B13" s="225"/>
      <c r="C13" s="228"/>
      <c r="D13" s="225"/>
      <c r="E13" s="31" t="str">
        <f t="shared" si="0"/>
        <v>1.2.R6</v>
      </c>
      <c r="F13" s="102"/>
      <c r="G13" s="109"/>
      <c r="U13" s="15" t="s">
        <v>33</v>
      </c>
      <c r="V13" s="18" t="s">
        <v>85</v>
      </c>
    </row>
    <row r="14" spans="1:22" ht="14.5" customHeight="1" collapsed="1" thickBot="1" x14ac:dyDescent="0.4">
      <c r="A14" s="230" t="str">
        <f>+'II. Cronograma de actividades'!C5</f>
        <v>1.3</v>
      </c>
      <c r="B14" s="223" t="str">
        <f>+IF(LEN('II. Cronograma de actividades'!D5)&gt;0,'II. Cronograma de actividades'!D5,"")</f>
        <v/>
      </c>
      <c r="C14" s="226" t="str">
        <f>+IF(LEN('II. Cronograma de actividades'!D5)&gt;0,'II. Cronograma de actividades'!E5,"")</f>
        <v/>
      </c>
      <c r="D14" s="229" t="str">
        <f>+IF(LEN('II. Cronograma de actividades'!D5)&gt;0,'II. Cronograma de actividades'!F5,"")</f>
        <v/>
      </c>
      <c r="E14" s="29" t="str">
        <f t="shared" si="0"/>
        <v>1.3.R1</v>
      </c>
      <c r="F14" s="102"/>
      <c r="G14" s="103"/>
      <c r="R14" s="36">
        <f>SUM(G14:G19)</f>
        <v>0</v>
      </c>
      <c r="U14" s="13" t="s">
        <v>34</v>
      </c>
      <c r="V14" s="16" t="s">
        <v>80</v>
      </c>
    </row>
    <row r="15" spans="1:22" ht="14.5" customHeight="1" thickBot="1" x14ac:dyDescent="0.4">
      <c r="A15" s="231"/>
      <c r="B15" s="224"/>
      <c r="C15" s="227"/>
      <c r="D15" s="224"/>
      <c r="E15" s="30" t="str">
        <f t="shared" si="0"/>
        <v>1.3.R2</v>
      </c>
      <c r="F15" s="102"/>
      <c r="G15" s="105"/>
      <c r="U15" s="14" t="s">
        <v>34</v>
      </c>
      <c r="V15" s="17" t="s">
        <v>81</v>
      </c>
    </row>
    <row r="16" spans="1:22" ht="15" customHeight="1" thickBot="1" x14ac:dyDescent="0.4">
      <c r="A16" s="231"/>
      <c r="B16" s="224"/>
      <c r="C16" s="227"/>
      <c r="D16" s="224"/>
      <c r="E16" s="28" t="str">
        <f t="shared" si="0"/>
        <v>1.3.R3</v>
      </c>
      <c r="F16" s="102"/>
      <c r="G16" s="107"/>
      <c r="U16" s="14" t="s">
        <v>34</v>
      </c>
      <c r="V16" s="17" t="s">
        <v>82</v>
      </c>
    </row>
    <row r="17" spans="1:22" ht="14.5" hidden="1" customHeight="1" outlineLevel="1" x14ac:dyDescent="0.4">
      <c r="A17" s="231"/>
      <c r="B17" s="224"/>
      <c r="C17" s="227"/>
      <c r="D17" s="224"/>
      <c r="E17" s="30" t="str">
        <f t="shared" si="0"/>
        <v>1.3.R4</v>
      </c>
      <c r="F17" s="102"/>
      <c r="G17" s="105"/>
      <c r="U17" s="14" t="s">
        <v>34</v>
      </c>
      <c r="V17" s="17" t="s">
        <v>83</v>
      </c>
    </row>
    <row r="18" spans="1:22" ht="14.5" hidden="1" customHeight="1" outlineLevel="1" x14ac:dyDescent="0.4">
      <c r="A18" s="231"/>
      <c r="B18" s="224"/>
      <c r="C18" s="227"/>
      <c r="D18" s="224"/>
      <c r="E18" s="28" t="str">
        <f t="shared" si="0"/>
        <v>1.3.R5</v>
      </c>
      <c r="F18" s="102"/>
      <c r="G18" s="107"/>
      <c r="U18" s="14" t="s">
        <v>34</v>
      </c>
      <c r="V18" s="17" t="s">
        <v>84</v>
      </c>
    </row>
    <row r="19" spans="1:22" ht="15" hidden="1" customHeight="1" outlineLevel="1" thickBot="1" x14ac:dyDescent="0.4">
      <c r="A19" s="232"/>
      <c r="B19" s="225"/>
      <c r="C19" s="228"/>
      <c r="D19" s="225"/>
      <c r="E19" s="31" t="str">
        <f t="shared" si="0"/>
        <v>1.3.R6</v>
      </c>
      <c r="F19" s="102"/>
      <c r="G19" s="109"/>
      <c r="U19" s="15" t="s">
        <v>34</v>
      </c>
      <c r="V19" s="18" t="s">
        <v>85</v>
      </c>
    </row>
    <row r="20" spans="1:22" ht="14.5" customHeight="1" collapsed="1" thickBot="1" x14ac:dyDescent="0.4">
      <c r="A20" s="230" t="str">
        <f>+'II. Cronograma de actividades'!C6</f>
        <v>1.4</v>
      </c>
      <c r="B20" s="223" t="str">
        <f>+IF(LEN('II. Cronograma de actividades'!D6)&gt;0,'II. Cronograma de actividades'!D6,"")</f>
        <v/>
      </c>
      <c r="C20" s="226" t="str">
        <f>+IF(LEN('II. Cronograma de actividades'!D6)&gt;0,'II. Cronograma de actividades'!E6,"")</f>
        <v/>
      </c>
      <c r="D20" s="229" t="str">
        <f>+IF(LEN('II. Cronograma de actividades'!D6)&gt;0,'II. Cronograma de actividades'!F6,"")</f>
        <v/>
      </c>
      <c r="E20" s="29" t="str">
        <f t="shared" si="0"/>
        <v>1.4.R1</v>
      </c>
      <c r="F20" s="102"/>
      <c r="G20" s="103"/>
      <c r="R20" s="36">
        <f>SUM(G20:G25)</f>
        <v>0</v>
      </c>
      <c r="U20" s="13" t="s">
        <v>35</v>
      </c>
      <c r="V20" s="16" t="s">
        <v>80</v>
      </c>
    </row>
    <row r="21" spans="1:22" ht="14.5" customHeight="1" thickBot="1" x14ac:dyDescent="0.4">
      <c r="A21" s="231"/>
      <c r="B21" s="224"/>
      <c r="C21" s="227"/>
      <c r="D21" s="224"/>
      <c r="E21" s="30" t="str">
        <f t="shared" si="0"/>
        <v>1.4.R2</v>
      </c>
      <c r="F21" s="102"/>
      <c r="G21" s="105"/>
      <c r="U21" s="14" t="s">
        <v>35</v>
      </c>
      <c r="V21" s="17" t="s">
        <v>81</v>
      </c>
    </row>
    <row r="22" spans="1:22" ht="15" customHeight="1" thickBot="1" x14ac:dyDescent="0.4">
      <c r="A22" s="231"/>
      <c r="B22" s="224"/>
      <c r="C22" s="227"/>
      <c r="D22" s="224"/>
      <c r="E22" s="28" t="str">
        <f t="shared" si="0"/>
        <v>1.4.R3</v>
      </c>
      <c r="F22" s="102"/>
      <c r="G22" s="107"/>
      <c r="U22" s="14" t="s">
        <v>35</v>
      </c>
      <c r="V22" s="17" t="s">
        <v>82</v>
      </c>
    </row>
    <row r="23" spans="1:22" ht="14.5" hidden="1" customHeight="1" outlineLevel="1" x14ac:dyDescent="0.35">
      <c r="A23" s="231"/>
      <c r="B23" s="224"/>
      <c r="C23" s="227"/>
      <c r="D23" s="224"/>
      <c r="E23" s="30" t="str">
        <f t="shared" si="0"/>
        <v>1.4.R4</v>
      </c>
      <c r="F23" s="104"/>
      <c r="G23" s="105"/>
      <c r="U23" s="14" t="s">
        <v>35</v>
      </c>
      <c r="V23" s="17" t="s">
        <v>83</v>
      </c>
    </row>
    <row r="24" spans="1:22" ht="14.5" hidden="1" customHeight="1" outlineLevel="1" x14ac:dyDescent="0.35">
      <c r="A24" s="231"/>
      <c r="B24" s="224"/>
      <c r="C24" s="227"/>
      <c r="D24" s="224"/>
      <c r="E24" s="28" t="str">
        <f t="shared" si="0"/>
        <v>1.4.R5</v>
      </c>
      <c r="F24" s="106"/>
      <c r="G24" s="107"/>
      <c r="U24" s="14" t="s">
        <v>35</v>
      </c>
      <c r="V24" s="17" t="s">
        <v>84</v>
      </c>
    </row>
    <row r="25" spans="1:22" ht="15" hidden="1" customHeight="1" outlineLevel="1" thickBot="1" x14ac:dyDescent="0.4">
      <c r="A25" s="232"/>
      <c r="B25" s="225"/>
      <c r="C25" s="228"/>
      <c r="D25" s="225"/>
      <c r="E25" s="31" t="str">
        <f t="shared" si="0"/>
        <v>1.4.R6</v>
      </c>
      <c r="F25" s="108"/>
      <c r="G25" s="109"/>
      <c r="U25" s="15" t="s">
        <v>35</v>
      </c>
      <c r="V25" s="18" t="s">
        <v>85</v>
      </c>
    </row>
    <row r="26" spans="1:22" ht="14.5" hidden="1" customHeight="1" outlineLevel="1" collapsed="1" x14ac:dyDescent="0.35">
      <c r="A26" s="230" t="str">
        <f>+'II. Cronograma de actividades'!C7</f>
        <v>1.5</v>
      </c>
      <c r="B26" s="223" t="str">
        <f>+IF(LEN('II. Cronograma de actividades'!D7)&gt;0,'II. Cronograma de actividades'!D7,"")</f>
        <v/>
      </c>
      <c r="C26" s="226" t="str">
        <f>+IF(LEN('II. Cronograma de actividades'!D7)&gt;0,'II. Cronograma de actividades'!E7,"")</f>
        <v/>
      </c>
      <c r="D26" s="229" t="str">
        <f>+IF(LEN('II. Cronograma de actividades'!D7)&gt;0,'II. Cronograma de actividades'!F7,"")</f>
        <v/>
      </c>
      <c r="E26" s="29" t="str">
        <f t="shared" si="0"/>
        <v>1.5.R1</v>
      </c>
      <c r="F26" s="102"/>
      <c r="G26" s="103"/>
      <c r="R26" s="36">
        <f>SUM(G26:G31)</f>
        <v>0</v>
      </c>
      <c r="U26" s="13" t="s">
        <v>36</v>
      </c>
      <c r="V26" s="16" t="s">
        <v>80</v>
      </c>
    </row>
    <row r="27" spans="1:22" ht="14.5" hidden="1" customHeight="1" outlineLevel="1" x14ac:dyDescent="0.35">
      <c r="A27" s="231"/>
      <c r="B27" s="224"/>
      <c r="C27" s="227"/>
      <c r="D27" s="224"/>
      <c r="E27" s="30" t="str">
        <f t="shared" si="0"/>
        <v>1.5.R2</v>
      </c>
      <c r="F27" s="104"/>
      <c r="G27" s="105"/>
      <c r="U27" s="14" t="s">
        <v>36</v>
      </c>
      <c r="V27" s="17" t="s">
        <v>81</v>
      </c>
    </row>
    <row r="28" spans="1:22" ht="14.5" hidden="1" customHeight="1" outlineLevel="1" x14ac:dyDescent="0.35">
      <c r="A28" s="231"/>
      <c r="B28" s="224"/>
      <c r="C28" s="227"/>
      <c r="D28" s="224"/>
      <c r="E28" s="28" t="str">
        <f t="shared" si="0"/>
        <v>1.5.R3</v>
      </c>
      <c r="F28" s="106"/>
      <c r="G28" s="107"/>
      <c r="U28" s="14" t="s">
        <v>36</v>
      </c>
      <c r="V28" s="17" t="s">
        <v>82</v>
      </c>
    </row>
    <row r="29" spans="1:22" ht="14.5" hidden="1" customHeight="1" outlineLevel="2" x14ac:dyDescent="0.35">
      <c r="A29" s="231"/>
      <c r="B29" s="224"/>
      <c r="C29" s="227"/>
      <c r="D29" s="224"/>
      <c r="E29" s="30" t="str">
        <f t="shared" si="0"/>
        <v>1.5.R4</v>
      </c>
      <c r="F29" s="104"/>
      <c r="G29" s="105"/>
      <c r="U29" s="14" t="s">
        <v>36</v>
      </c>
      <c r="V29" s="17" t="s">
        <v>83</v>
      </c>
    </row>
    <row r="30" spans="1:22" ht="14.5" hidden="1" customHeight="1" outlineLevel="2" x14ac:dyDescent="0.35">
      <c r="A30" s="231"/>
      <c r="B30" s="224"/>
      <c r="C30" s="227"/>
      <c r="D30" s="224"/>
      <c r="E30" s="28" t="str">
        <f t="shared" si="0"/>
        <v>1.5.R5</v>
      </c>
      <c r="F30" s="106"/>
      <c r="G30" s="107"/>
      <c r="U30" s="14" t="s">
        <v>36</v>
      </c>
      <c r="V30" s="17" t="s">
        <v>84</v>
      </c>
    </row>
    <row r="31" spans="1:22" ht="15" hidden="1" customHeight="1" outlineLevel="2" thickBot="1" x14ac:dyDescent="0.4">
      <c r="A31" s="232"/>
      <c r="B31" s="225"/>
      <c r="C31" s="228"/>
      <c r="D31" s="225"/>
      <c r="E31" s="31" t="str">
        <f t="shared" si="0"/>
        <v>1.5.R6</v>
      </c>
      <c r="F31" s="108"/>
      <c r="G31" s="109"/>
      <c r="U31" s="15" t="s">
        <v>36</v>
      </c>
      <c r="V31" s="18" t="s">
        <v>85</v>
      </c>
    </row>
    <row r="32" spans="1:22" ht="14.5" hidden="1" customHeight="1" outlineLevel="1" x14ac:dyDescent="0.35">
      <c r="A32" s="230" t="str">
        <f>+'II. Cronograma de actividades'!C8</f>
        <v>1.6</v>
      </c>
      <c r="B32" s="223" t="str">
        <f>+IF(LEN('II. Cronograma de actividades'!D8)&gt;0,'II. Cronograma de actividades'!D8,"")</f>
        <v/>
      </c>
      <c r="C32" s="226" t="str">
        <f>+IF(LEN('II. Cronograma de actividades'!D8)&gt;0,'II. Cronograma de actividades'!E8,"")</f>
        <v/>
      </c>
      <c r="D32" s="229" t="str">
        <f>+IF(LEN('II. Cronograma de actividades'!D8)&gt;0,'II. Cronograma de actividades'!F8,"")</f>
        <v/>
      </c>
      <c r="E32" s="29" t="str">
        <f t="shared" si="0"/>
        <v>1.6.R1</v>
      </c>
      <c r="F32" s="102"/>
      <c r="G32" s="103"/>
      <c r="R32" s="36">
        <f>SUM(G32:G37)</f>
        <v>0</v>
      </c>
      <c r="U32" s="13" t="s">
        <v>37</v>
      </c>
      <c r="V32" s="16" t="s">
        <v>80</v>
      </c>
    </row>
    <row r="33" spans="1:22" ht="14.5" hidden="1" customHeight="1" outlineLevel="1" x14ac:dyDescent="0.35">
      <c r="A33" s="231"/>
      <c r="B33" s="224"/>
      <c r="C33" s="227"/>
      <c r="D33" s="224"/>
      <c r="E33" s="30" t="str">
        <f t="shared" si="0"/>
        <v>1.6.R2</v>
      </c>
      <c r="F33" s="104"/>
      <c r="G33" s="105"/>
      <c r="U33" s="14" t="s">
        <v>37</v>
      </c>
      <c r="V33" s="17" t="s">
        <v>81</v>
      </c>
    </row>
    <row r="34" spans="1:22" ht="14.5" hidden="1" customHeight="1" outlineLevel="1" x14ac:dyDescent="0.35">
      <c r="A34" s="231"/>
      <c r="B34" s="224"/>
      <c r="C34" s="227"/>
      <c r="D34" s="224"/>
      <c r="E34" s="28" t="str">
        <f t="shared" ref="E34:E55" si="1">+CONCATENATE(U34,".",V34)</f>
        <v>1.6.R3</v>
      </c>
      <c r="F34" s="106"/>
      <c r="G34" s="107"/>
      <c r="U34" s="14" t="s">
        <v>37</v>
      </c>
      <c r="V34" s="17" t="s">
        <v>82</v>
      </c>
    </row>
    <row r="35" spans="1:22" ht="14.5" hidden="1" customHeight="1" outlineLevel="2" x14ac:dyDescent="0.35">
      <c r="A35" s="231"/>
      <c r="B35" s="224"/>
      <c r="C35" s="227"/>
      <c r="D35" s="224"/>
      <c r="E35" s="30" t="str">
        <f t="shared" si="1"/>
        <v>1.6.R4</v>
      </c>
      <c r="F35" s="104"/>
      <c r="G35" s="105"/>
      <c r="U35" s="14" t="s">
        <v>37</v>
      </c>
      <c r="V35" s="17" t="s">
        <v>83</v>
      </c>
    </row>
    <row r="36" spans="1:22" ht="14.5" hidden="1" customHeight="1" outlineLevel="2" x14ac:dyDescent="0.35">
      <c r="A36" s="231"/>
      <c r="B36" s="224"/>
      <c r="C36" s="227"/>
      <c r="D36" s="224"/>
      <c r="E36" s="28" t="str">
        <f t="shared" si="1"/>
        <v>1.6.R5</v>
      </c>
      <c r="F36" s="106"/>
      <c r="G36" s="107"/>
      <c r="U36" s="14" t="s">
        <v>37</v>
      </c>
      <c r="V36" s="17" t="s">
        <v>84</v>
      </c>
    </row>
    <row r="37" spans="1:22" ht="15" hidden="1" customHeight="1" outlineLevel="2" thickBot="1" x14ac:dyDescent="0.4">
      <c r="A37" s="232"/>
      <c r="B37" s="225"/>
      <c r="C37" s="228"/>
      <c r="D37" s="225"/>
      <c r="E37" s="31" t="str">
        <f t="shared" si="1"/>
        <v>1.6.R6</v>
      </c>
      <c r="F37" s="108"/>
      <c r="G37" s="109"/>
      <c r="U37" s="15" t="s">
        <v>37</v>
      </c>
      <c r="V37" s="18" t="s">
        <v>85</v>
      </c>
    </row>
    <row r="38" spans="1:22" ht="14.5" hidden="1" customHeight="1" outlineLevel="1" x14ac:dyDescent="0.35">
      <c r="A38" s="230" t="str">
        <f>+'II. Cronograma de actividades'!C9</f>
        <v>1.7</v>
      </c>
      <c r="B38" s="223" t="str">
        <f>+IF(LEN('II. Cronograma de actividades'!D9)&gt;0,'II. Cronograma de actividades'!D9,"")</f>
        <v/>
      </c>
      <c r="C38" s="226" t="str">
        <f>+IF(LEN('II. Cronograma de actividades'!D9)&gt;0,'II. Cronograma de actividades'!E9,"")</f>
        <v/>
      </c>
      <c r="D38" s="229" t="str">
        <f>+IF(LEN('II. Cronograma de actividades'!D9)&gt;0,'II. Cronograma de actividades'!F9,"")</f>
        <v/>
      </c>
      <c r="E38" s="29" t="str">
        <f t="shared" si="1"/>
        <v>1.7.R1</v>
      </c>
      <c r="F38" s="102"/>
      <c r="G38" s="103"/>
      <c r="R38" s="36">
        <f>SUM(G38:G43)</f>
        <v>0</v>
      </c>
      <c r="U38" s="13" t="s">
        <v>38</v>
      </c>
      <c r="V38" s="16" t="s">
        <v>80</v>
      </c>
    </row>
    <row r="39" spans="1:22" ht="14.5" hidden="1" customHeight="1" outlineLevel="1" x14ac:dyDescent="0.35">
      <c r="A39" s="231"/>
      <c r="B39" s="224"/>
      <c r="C39" s="227"/>
      <c r="D39" s="224"/>
      <c r="E39" s="30" t="str">
        <f t="shared" si="1"/>
        <v>1.7.R2</v>
      </c>
      <c r="F39" s="104"/>
      <c r="G39" s="105"/>
      <c r="U39" s="14" t="s">
        <v>38</v>
      </c>
      <c r="V39" s="17" t="s">
        <v>81</v>
      </c>
    </row>
    <row r="40" spans="1:22" ht="14.5" hidden="1" customHeight="1" outlineLevel="1" x14ac:dyDescent="0.35">
      <c r="A40" s="231"/>
      <c r="B40" s="224"/>
      <c r="C40" s="227"/>
      <c r="D40" s="224"/>
      <c r="E40" s="28" t="str">
        <f t="shared" si="1"/>
        <v>1.7.R3</v>
      </c>
      <c r="F40" s="106"/>
      <c r="G40" s="107"/>
      <c r="U40" s="14" t="s">
        <v>38</v>
      </c>
      <c r="V40" s="17" t="s">
        <v>82</v>
      </c>
    </row>
    <row r="41" spans="1:22" ht="14.5" hidden="1" customHeight="1" outlineLevel="2" x14ac:dyDescent="0.35">
      <c r="A41" s="231"/>
      <c r="B41" s="224"/>
      <c r="C41" s="227"/>
      <c r="D41" s="224"/>
      <c r="E41" s="30" t="str">
        <f t="shared" si="1"/>
        <v>1.7.R4</v>
      </c>
      <c r="F41" s="104"/>
      <c r="G41" s="105"/>
      <c r="U41" s="14" t="s">
        <v>38</v>
      </c>
      <c r="V41" s="17" t="s">
        <v>83</v>
      </c>
    </row>
    <row r="42" spans="1:22" ht="14.5" hidden="1" customHeight="1" outlineLevel="2" x14ac:dyDescent="0.35">
      <c r="A42" s="231"/>
      <c r="B42" s="224"/>
      <c r="C42" s="227"/>
      <c r="D42" s="224"/>
      <c r="E42" s="28" t="str">
        <f t="shared" si="1"/>
        <v>1.7.R5</v>
      </c>
      <c r="F42" s="106"/>
      <c r="G42" s="107"/>
      <c r="U42" s="14" t="s">
        <v>38</v>
      </c>
      <c r="V42" s="17" t="s">
        <v>84</v>
      </c>
    </row>
    <row r="43" spans="1:22" ht="15" hidden="1" customHeight="1" outlineLevel="2" thickBot="1" x14ac:dyDescent="0.4">
      <c r="A43" s="232"/>
      <c r="B43" s="225"/>
      <c r="C43" s="228"/>
      <c r="D43" s="225"/>
      <c r="E43" s="31" t="str">
        <f t="shared" si="1"/>
        <v>1.7.R6</v>
      </c>
      <c r="F43" s="108"/>
      <c r="G43" s="109"/>
      <c r="U43" s="14" t="s">
        <v>38</v>
      </c>
      <c r="V43" s="18" t="s">
        <v>85</v>
      </c>
    </row>
    <row r="44" spans="1:22" ht="15" hidden="1" customHeight="1" outlineLevel="1" thickBot="1" x14ac:dyDescent="0.4">
      <c r="A44" s="230" t="str">
        <f>+'II. Cronograma de actividades'!C10</f>
        <v>1.8</v>
      </c>
      <c r="B44" s="223" t="str">
        <f>+IF(LEN('II. Cronograma de actividades'!D10)&gt;0,'II. Cronograma de actividades'!D10,"")</f>
        <v/>
      </c>
      <c r="C44" s="226" t="str">
        <f>+IF(LEN('II. Cronograma de actividades'!D10)&gt;0,'II. Cronograma de actividades'!E10,"")</f>
        <v/>
      </c>
      <c r="D44" s="229" t="str">
        <f>+IF(LEN('II. Cronograma de actividades'!D10)&gt;0,'II. Cronograma de actividades'!F10,"")</f>
        <v/>
      </c>
      <c r="E44" s="29" t="str">
        <f t="shared" si="1"/>
        <v>1.8.R1</v>
      </c>
      <c r="F44" s="102"/>
      <c r="G44" s="103"/>
      <c r="R44" s="36">
        <f>SUM(G44:G49)</f>
        <v>0</v>
      </c>
      <c r="U44" s="13" t="s">
        <v>39</v>
      </c>
      <c r="V44" s="16" t="s">
        <v>80</v>
      </c>
    </row>
    <row r="45" spans="1:22" ht="15" hidden="1" customHeight="1" outlineLevel="1" thickBot="1" x14ac:dyDescent="0.4">
      <c r="A45" s="231"/>
      <c r="B45" s="224"/>
      <c r="C45" s="227"/>
      <c r="D45" s="224"/>
      <c r="E45" s="30" t="str">
        <f t="shared" si="1"/>
        <v>1.8.R2</v>
      </c>
      <c r="F45" s="104"/>
      <c r="G45" s="105"/>
      <c r="U45" s="13" t="s">
        <v>39</v>
      </c>
      <c r="V45" s="17" t="s">
        <v>81</v>
      </c>
    </row>
    <row r="46" spans="1:22" ht="15" hidden="1" customHeight="1" outlineLevel="1" thickBot="1" x14ac:dyDescent="0.4">
      <c r="A46" s="231"/>
      <c r="B46" s="224"/>
      <c r="C46" s="227"/>
      <c r="D46" s="224"/>
      <c r="E46" s="28" t="str">
        <f t="shared" si="1"/>
        <v>1.8.R3</v>
      </c>
      <c r="F46" s="106"/>
      <c r="G46" s="107"/>
      <c r="U46" s="13" t="s">
        <v>39</v>
      </c>
      <c r="V46" s="17" t="s">
        <v>82</v>
      </c>
    </row>
    <row r="47" spans="1:22" ht="15" hidden="1" customHeight="1" outlineLevel="2" thickBot="1" x14ac:dyDescent="0.4">
      <c r="A47" s="231"/>
      <c r="B47" s="224"/>
      <c r="C47" s="227"/>
      <c r="D47" s="224"/>
      <c r="E47" s="30" t="str">
        <f t="shared" si="1"/>
        <v>1.8.R4</v>
      </c>
      <c r="F47" s="104"/>
      <c r="G47" s="105"/>
      <c r="U47" s="13" t="s">
        <v>39</v>
      </c>
      <c r="V47" s="17" t="s">
        <v>83</v>
      </c>
    </row>
    <row r="48" spans="1:22" ht="15" hidden="1" customHeight="1" outlineLevel="2" thickBot="1" x14ac:dyDescent="0.4">
      <c r="A48" s="231"/>
      <c r="B48" s="224"/>
      <c r="C48" s="227"/>
      <c r="D48" s="224"/>
      <c r="E48" s="28" t="str">
        <f t="shared" si="1"/>
        <v>1.8.R5</v>
      </c>
      <c r="F48" s="106"/>
      <c r="G48" s="107"/>
      <c r="U48" s="13" t="s">
        <v>39</v>
      </c>
      <c r="V48" s="17" t="s">
        <v>84</v>
      </c>
    </row>
    <row r="49" spans="1:22" ht="15" hidden="1" customHeight="1" outlineLevel="2" thickBot="1" x14ac:dyDescent="0.4">
      <c r="A49" s="232"/>
      <c r="B49" s="225"/>
      <c r="C49" s="228"/>
      <c r="D49" s="225"/>
      <c r="E49" s="31" t="str">
        <f t="shared" si="1"/>
        <v>1.8.R6</v>
      </c>
      <c r="F49" s="108"/>
      <c r="G49" s="109"/>
      <c r="U49" s="13" t="s">
        <v>39</v>
      </c>
      <c r="V49" s="18" t="s">
        <v>85</v>
      </c>
    </row>
    <row r="50" spans="1:22" ht="15" hidden="1" customHeight="1" outlineLevel="1" thickBot="1" x14ac:dyDescent="0.4">
      <c r="A50" s="230" t="str">
        <f>+'II. Cronograma de actividades'!C11</f>
        <v>1.9</v>
      </c>
      <c r="B50" s="223" t="str">
        <f>+IF(LEN('II. Cronograma de actividades'!D11)&gt;0,'II. Cronograma de actividades'!D11,"")</f>
        <v/>
      </c>
      <c r="C50" s="226" t="str">
        <f>+IF(LEN('II. Cronograma de actividades'!D11)&gt;0,'II. Cronograma de actividades'!E11,"")</f>
        <v/>
      </c>
      <c r="D50" s="229" t="str">
        <f>+IF(LEN('II. Cronograma de actividades'!D11)&gt;0,'II. Cronograma de actividades'!F11,"")</f>
        <v/>
      </c>
      <c r="E50" s="29" t="str">
        <f t="shared" si="1"/>
        <v>1.9.R1</v>
      </c>
      <c r="F50" s="102"/>
      <c r="G50" s="103"/>
      <c r="R50" s="36">
        <f>SUM(G50:G55)</f>
        <v>0</v>
      </c>
      <c r="U50" s="13" t="s">
        <v>40</v>
      </c>
      <c r="V50" s="16" t="s">
        <v>80</v>
      </c>
    </row>
    <row r="51" spans="1:22" ht="15" hidden="1" customHeight="1" outlineLevel="1" thickBot="1" x14ac:dyDescent="0.4">
      <c r="A51" s="231"/>
      <c r="B51" s="224"/>
      <c r="C51" s="227"/>
      <c r="D51" s="224"/>
      <c r="E51" s="30" t="str">
        <f t="shared" si="1"/>
        <v>1.9.R2</v>
      </c>
      <c r="F51" s="104"/>
      <c r="G51" s="105"/>
      <c r="U51" s="13" t="s">
        <v>40</v>
      </c>
      <c r="V51" s="17" t="s">
        <v>81</v>
      </c>
    </row>
    <row r="52" spans="1:22" ht="15" hidden="1" customHeight="1" outlineLevel="1" thickBot="1" x14ac:dyDescent="0.4">
      <c r="A52" s="231"/>
      <c r="B52" s="224"/>
      <c r="C52" s="227"/>
      <c r="D52" s="224"/>
      <c r="E52" s="28" t="str">
        <f t="shared" si="1"/>
        <v>1.9.R3</v>
      </c>
      <c r="F52" s="106"/>
      <c r="G52" s="107"/>
      <c r="U52" s="13" t="s">
        <v>40</v>
      </c>
      <c r="V52" s="17" t="s">
        <v>82</v>
      </c>
    </row>
    <row r="53" spans="1:22" ht="15" hidden="1" customHeight="1" outlineLevel="2" thickBot="1" x14ac:dyDescent="0.4">
      <c r="A53" s="231"/>
      <c r="B53" s="224"/>
      <c r="C53" s="227"/>
      <c r="D53" s="224"/>
      <c r="E53" s="30" t="str">
        <f t="shared" si="1"/>
        <v>1.9.R4</v>
      </c>
      <c r="F53" s="104"/>
      <c r="G53" s="105"/>
      <c r="U53" s="13" t="s">
        <v>40</v>
      </c>
      <c r="V53" s="17" t="s">
        <v>83</v>
      </c>
    </row>
    <row r="54" spans="1:22" ht="15" hidden="1" customHeight="1" outlineLevel="2" thickBot="1" x14ac:dyDescent="0.4">
      <c r="A54" s="231"/>
      <c r="B54" s="224"/>
      <c r="C54" s="227"/>
      <c r="D54" s="224"/>
      <c r="E54" s="28" t="str">
        <f t="shared" si="1"/>
        <v>1.9.R5</v>
      </c>
      <c r="F54" s="106"/>
      <c r="G54" s="107"/>
      <c r="U54" s="13" t="s">
        <v>40</v>
      </c>
      <c r="V54" s="17" t="s">
        <v>84</v>
      </c>
    </row>
    <row r="55" spans="1:22" ht="15" hidden="1" customHeight="1" outlineLevel="2" thickBot="1" x14ac:dyDescent="0.4">
      <c r="A55" s="232"/>
      <c r="B55" s="225"/>
      <c r="C55" s="228"/>
      <c r="D55" s="225"/>
      <c r="E55" s="31" t="str">
        <f t="shared" si="1"/>
        <v>1.9.R6</v>
      </c>
      <c r="F55" s="108"/>
      <c r="G55" s="109"/>
      <c r="U55" s="13" t="s">
        <v>40</v>
      </c>
      <c r="V55" s="18" t="s">
        <v>85</v>
      </c>
    </row>
    <row r="56" spans="1:22" ht="16.5" customHeight="1" collapsed="1" thickBot="1" x14ac:dyDescent="0.45">
      <c r="A56" s="233" t="s">
        <v>86</v>
      </c>
      <c r="B56" s="198"/>
      <c r="C56" s="198"/>
      <c r="D56" s="198"/>
      <c r="E56" s="236"/>
      <c r="F56" s="201"/>
      <c r="G56" s="35">
        <f>SUM(G2:G55)</f>
        <v>0</v>
      </c>
      <c r="U56" s="13" t="s">
        <v>43</v>
      </c>
      <c r="V56" s="16" t="s">
        <v>80</v>
      </c>
    </row>
    <row r="57" spans="1:22" ht="15" customHeight="1" thickBot="1" x14ac:dyDescent="0.4">
      <c r="A57" s="234" t="str">
        <f>+'II. Cronograma de actividades'!C12</f>
        <v>2.1</v>
      </c>
      <c r="B57" s="223" t="str">
        <f>+IF(LEN('II. Cronograma de actividades'!D12)&gt;0,'II. Cronograma de actividades'!D12,"")</f>
        <v/>
      </c>
      <c r="C57" s="237" t="str">
        <f>+IF(LEN('II. Cronograma de actividades'!D12)&gt;0,'II. Cronograma de actividades'!E12,"")</f>
        <v/>
      </c>
      <c r="D57" s="238" t="str">
        <f>+IF(LEN('II. Cronograma de actividades'!D12)&gt;0,'II. Cronograma de actividades'!F12,"")</f>
        <v/>
      </c>
      <c r="E57" s="29" t="str">
        <f t="shared" ref="E57:E88" si="2">+CONCATENATE(U56,".",V56)</f>
        <v>2.1.R1</v>
      </c>
      <c r="F57" s="102"/>
      <c r="G57" s="103"/>
      <c r="R57" s="36">
        <f>SUM(G57:G62)</f>
        <v>0</v>
      </c>
      <c r="U57" s="13" t="s">
        <v>43</v>
      </c>
      <c r="V57" s="17" t="s">
        <v>81</v>
      </c>
    </row>
    <row r="58" spans="1:22" ht="15" customHeight="1" thickBot="1" x14ac:dyDescent="0.4">
      <c r="A58" s="231"/>
      <c r="B58" s="224"/>
      <c r="C58" s="231"/>
      <c r="D58" s="224"/>
      <c r="E58" s="30" t="str">
        <f t="shared" si="2"/>
        <v>2.1.R2</v>
      </c>
      <c r="F58" s="102"/>
      <c r="G58" s="105"/>
      <c r="U58" s="13" t="s">
        <v>43</v>
      </c>
      <c r="V58" s="17" t="s">
        <v>82</v>
      </c>
    </row>
    <row r="59" spans="1:22" ht="15" customHeight="1" thickBot="1" x14ac:dyDescent="0.4">
      <c r="A59" s="231"/>
      <c r="B59" s="224"/>
      <c r="C59" s="231"/>
      <c r="D59" s="224"/>
      <c r="E59" s="28" t="str">
        <f t="shared" si="2"/>
        <v>2.1.R3</v>
      </c>
      <c r="F59" s="102"/>
      <c r="G59" s="107"/>
      <c r="U59" s="13" t="s">
        <v>43</v>
      </c>
      <c r="V59" s="17" t="s">
        <v>83</v>
      </c>
    </row>
    <row r="60" spans="1:22" ht="15" hidden="1" customHeight="1" outlineLevel="1" thickBot="1" x14ac:dyDescent="0.4">
      <c r="A60" s="231"/>
      <c r="B60" s="224"/>
      <c r="C60" s="231"/>
      <c r="D60" s="224"/>
      <c r="E60" s="30" t="str">
        <f t="shared" si="2"/>
        <v>2.1.R4</v>
      </c>
      <c r="F60" s="102"/>
      <c r="G60" s="105"/>
      <c r="U60" s="13" t="s">
        <v>43</v>
      </c>
      <c r="V60" s="17" t="s">
        <v>84</v>
      </c>
    </row>
    <row r="61" spans="1:22" ht="15" hidden="1" customHeight="1" outlineLevel="1" thickBot="1" x14ac:dyDescent="0.4">
      <c r="A61" s="231"/>
      <c r="B61" s="224"/>
      <c r="C61" s="231"/>
      <c r="D61" s="224"/>
      <c r="E61" s="28" t="str">
        <f t="shared" si="2"/>
        <v>2.1.R5</v>
      </c>
      <c r="F61" s="102"/>
      <c r="G61" s="107"/>
      <c r="U61" s="13" t="s">
        <v>43</v>
      </c>
      <c r="V61" s="18" t="s">
        <v>85</v>
      </c>
    </row>
    <row r="62" spans="1:22" ht="15" hidden="1" customHeight="1" outlineLevel="1" thickBot="1" x14ac:dyDescent="0.4">
      <c r="A62" s="235"/>
      <c r="B62" s="225"/>
      <c r="C62" s="235"/>
      <c r="D62" s="239"/>
      <c r="E62" s="31" t="str">
        <f t="shared" si="2"/>
        <v>2.1.R6</v>
      </c>
      <c r="F62" s="102"/>
      <c r="G62" s="109"/>
      <c r="U62" s="13" t="s">
        <v>44</v>
      </c>
      <c r="V62" s="16" t="s">
        <v>80</v>
      </c>
    </row>
    <row r="63" spans="1:22" ht="15" customHeight="1" collapsed="1" thickBot="1" x14ac:dyDescent="0.4">
      <c r="A63" s="230" t="str">
        <f>+'II. Cronograma de actividades'!C13</f>
        <v>2.2</v>
      </c>
      <c r="B63" s="223" t="str">
        <f>+IF(LEN('II. Cronograma de actividades'!D13)&gt;0,'II. Cronograma de actividades'!D13,"")</f>
        <v/>
      </c>
      <c r="C63" s="226" t="str">
        <f>+IF(LEN('II. Cronograma de actividades'!D13)&gt;0,'II. Cronograma de actividades'!E13,"")</f>
        <v/>
      </c>
      <c r="D63" s="229" t="str">
        <f>+IF(LEN('II. Cronograma de actividades'!D13)&gt;0,'II. Cronograma de actividades'!F13,"")</f>
        <v/>
      </c>
      <c r="E63" s="29" t="str">
        <f t="shared" si="2"/>
        <v>2.2.R1</v>
      </c>
      <c r="F63" s="102"/>
      <c r="G63" s="103"/>
      <c r="R63" s="36">
        <f>SUM(G63:G68)</f>
        <v>0</v>
      </c>
      <c r="U63" s="13" t="s">
        <v>44</v>
      </c>
      <c r="V63" s="17" t="s">
        <v>81</v>
      </c>
    </row>
    <row r="64" spans="1:22" ht="15" customHeight="1" thickBot="1" x14ac:dyDescent="0.4">
      <c r="A64" s="231"/>
      <c r="B64" s="224"/>
      <c r="C64" s="227"/>
      <c r="D64" s="224"/>
      <c r="E64" s="30" t="str">
        <f t="shared" si="2"/>
        <v>2.2.R2</v>
      </c>
      <c r="F64" s="102"/>
      <c r="G64" s="105"/>
      <c r="U64" s="13" t="s">
        <v>44</v>
      </c>
      <c r="V64" s="17" t="s">
        <v>82</v>
      </c>
    </row>
    <row r="65" spans="1:22" ht="15" customHeight="1" thickBot="1" x14ac:dyDescent="0.4">
      <c r="A65" s="231"/>
      <c r="B65" s="224"/>
      <c r="C65" s="227"/>
      <c r="D65" s="224"/>
      <c r="E65" s="28" t="str">
        <f t="shared" si="2"/>
        <v>2.2.R3</v>
      </c>
      <c r="F65" s="102"/>
      <c r="G65" s="107"/>
      <c r="U65" s="13" t="s">
        <v>44</v>
      </c>
      <c r="V65" s="17" t="s">
        <v>83</v>
      </c>
    </row>
    <row r="66" spans="1:22" ht="15" hidden="1" customHeight="1" outlineLevel="1" thickBot="1" x14ac:dyDescent="0.4">
      <c r="A66" s="231"/>
      <c r="B66" s="224"/>
      <c r="C66" s="227"/>
      <c r="D66" s="224"/>
      <c r="E66" s="30" t="str">
        <f t="shared" si="2"/>
        <v>2.2.R4</v>
      </c>
      <c r="F66" s="102"/>
      <c r="G66" s="105"/>
      <c r="U66" s="13" t="s">
        <v>44</v>
      </c>
      <c r="V66" s="17" t="s">
        <v>84</v>
      </c>
    </row>
    <row r="67" spans="1:22" ht="15" hidden="1" customHeight="1" outlineLevel="1" thickBot="1" x14ac:dyDescent="0.4">
      <c r="A67" s="231"/>
      <c r="B67" s="224"/>
      <c r="C67" s="227"/>
      <c r="D67" s="224"/>
      <c r="E67" s="28" t="str">
        <f t="shared" si="2"/>
        <v>2.2.R5</v>
      </c>
      <c r="F67" s="102"/>
      <c r="G67" s="107"/>
      <c r="U67" s="13" t="s">
        <v>44</v>
      </c>
      <c r="V67" s="18" t="s">
        <v>85</v>
      </c>
    </row>
    <row r="68" spans="1:22" ht="15" hidden="1" customHeight="1" outlineLevel="1" thickBot="1" x14ac:dyDescent="0.4">
      <c r="A68" s="232"/>
      <c r="B68" s="225"/>
      <c r="C68" s="228"/>
      <c r="D68" s="225"/>
      <c r="E68" s="31" t="str">
        <f t="shared" si="2"/>
        <v>2.2.R6</v>
      </c>
      <c r="F68" s="102"/>
      <c r="G68" s="109"/>
      <c r="U68" s="22" t="s">
        <v>45</v>
      </c>
      <c r="V68" s="16" t="s">
        <v>80</v>
      </c>
    </row>
    <row r="69" spans="1:22" ht="15" customHeight="1" collapsed="1" thickBot="1" x14ac:dyDescent="0.4">
      <c r="A69" s="230" t="str">
        <f>+'II. Cronograma de actividades'!C14</f>
        <v>2.3</v>
      </c>
      <c r="B69" s="223" t="str">
        <f>+IF(LEN('II. Cronograma de actividades'!D14)&gt;0,'II. Cronograma de actividades'!D14,"")</f>
        <v/>
      </c>
      <c r="C69" s="226" t="str">
        <f>+IF(LEN('II. Cronograma de actividades'!D14)&gt;0,'II. Cronograma de actividades'!E14,"")</f>
        <v/>
      </c>
      <c r="D69" s="229" t="str">
        <f>+IF(LEN('II. Cronograma de actividades'!D14)&gt;0,'II. Cronograma de actividades'!F14,"")</f>
        <v/>
      </c>
      <c r="E69" s="29" t="str">
        <f t="shared" si="2"/>
        <v>2.3.R1</v>
      </c>
      <c r="F69" s="102"/>
      <c r="G69" s="103"/>
      <c r="R69" s="36">
        <f>SUM(G69:G74)</f>
        <v>0</v>
      </c>
      <c r="U69" s="22" t="s">
        <v>45</v>
      </c>
      <c r="V69" s="17" t="s">
        <v>81</v>
      </c>
    </row>
    <row r="70" spans="1:22" ht="15" customHeight="1" thickBot="1" x14ac:dyDescent="0.4">
      <c r="A70" s="231"/>
      <c r="B70" s="224"/>
      <c r="C70" s="227"/>
      <c r="D70" s="224"/>
      <c r="E70" s="30" t="str">
        <f t="shared" si="2"/>
        <v>2.3.R2</v>
      </c>
      <c r="F70" s="102"/>
      <c r="G70" s="105"/>
      <c r="U70" s="22" t="s">
        <v>45</v>
      </c>
      <c r="V70" s="17" t="s">
        <v>82</v>
      </c>
    </row>
    <row r="71" spans="1:22" ht="15" customHeight="1" thickBot="1" x14ac:dyDescent="0.4">
      <c r="A71" s="231"/>
      <c r="B71" s="224"/>
      <c r="C71" s="227"/>
      <c r="D71" s="224"/>
      <c r="E71" s="28" t="str">
        <f t="shared" si="2"/>
        <v>2.3.R3</v>
      </c>
      <c r="F71" s="102"/>
      <c r="G71" s="107"/>
      <c r="U71" s="22" t="s">
        <v>45</v>
      </c>
      <c r="V71" s="17" t="s">
        <v>83</v>
      </c>
    </row>
    <row r="72" spans="1:22" ht="15" hidden="1" customHeight="1" outlineLevel="1" thickBot="1" x14ac:dyDescent="0.4">
      <c r="A72" s="231"/>
      <c r="B72" s="224"/>
      <c r="C72" s="227"/>
      <c r="D72" s="224"/>
      <c r="E72" s="30" t="str">
        <f t="shared" si="2"/>
        <v>2.3.R4</v>
      </c>
      <c r="F72" s="102"/>
      <c r="G72" s="105"/>
      <c r="U72" s="22" t="s">
        <v>45</v>
      </c>
      <c r="V72" s="17" t="s">
        <v>84</v>
      </c>
    </row>
    <row r="73" spans="1:22" ht="15" hidden="1" customHeight="1" outlineLevel="1" thickBot="1" x14ac:dyDescent="0.4">
      <c r="A73" s="231"/>
      <c r="B73" s="224"/>
      <c r="C73" s="227"/>
      <c r="D73" s="224"/>
      <c r="E73" s="28" t="str">
        <f t="shared" si="2"/>
        <v>2.3.R5</v>
      </c>
      <c r="F73" s="102"/>
      <c r="G73" s="107"/>
      <c r="U73" s="22" t="s">
        <v>45</v>
      </c>
      <c r="V73" s="18" t="s">
        <v>85</v>
      </c>
    </row>
    <row r="74" spans="1:22" ht="15" hidden="1" customHeight="1" outlineLevel="1" thickBot="1" x14ac:dyDescent="0.4">
      <c r="A74" s="232"/>
      <c r="B74" s="225"/>
      <c r="C74" s="228"/>
      <c r="D74" s="225"/>
      <c r="E74" s="31" t="str">
        <f t="shared" si="2"/>
        <v>2.3.R6</v>
      </c>
      <c r="F74" s="102"/>
      <c r="G74" s="109"/>
      <c r="U74" s="23" t="s">
        <v>46</v>
      </c>
      <c r="V74" s="16" t="s">
        <v>80</v>
      </c>
    </row>
    <row r="75" spans="1:22" ht="14.5" customHeight="1" collapsed="1" thickBot="1" x14ac:dyDescent="0.4">
      <c r="A75" s="230" t="str">
        <f>+'II. Cronograma de actividades'!C15</f>
        <v>2.4</v>
      </c>
      <c r="B75" s="223" t="str">
        <f>+IF(LEN('II. Cronograma de actividades'!D15)&gt;0,'II. Cronograma de actividades'!D15,"")</f>
        <v/>
      </c>
      <c r="C75" s="226" t="str">
        <f>+IF(LEN('II. Cronograma de actividades'!D15)&gt;0,'II. Cronograma de actividades'!E15,"")</f>
        <v/>
      </c>
      <c r="D75" s="229" t="str">
        <f>+IF(LEN('II. Cronograma de actividades'!D15)&gt;0,'II. Cronograma de actividades'!F15,"")</f>
        <v/>
      </c>
      <c r="E75" s="29" t="str">
        <f t="shared" si="2"/>
        <v>2.4.R1</v>
      </c>
      <c r="F75" s="102"/>
      <c r="G75" s="103"/>
      <c r="R75" s="36">
        <f>SUM(G75:G80)</f>
        <v>0</v>
      </c>
      <c r="U75" s="23" t="s">
        <v>46</v>
      </c>
      <c r="V75" s="17" t="s">
        <v>81</v>
      </c>
    </row>
    <row r="76" spans="1:22" ht="14.5" customHeight="1" thickBot="1" x14ac:dyDescent="0.4">
      <c r="A76" s="231"/>
      <c r="B76" s="224"/>
      <c r="C76" s="227"/>
      <c r="D76" s="224"/>
      <c r="E76" s="30" t="str">
        <f t="shared" si="2"/>
        <v>2.4.R2</v>
      </c>
      <c r="F76" s="102"/>
      <c r="G76" s="105"/>
      <c r="U76" s="23" t="s">
        <v>46</v>
      </c>
      <c r="V76" s="17" t="s">
        <v>82</v>
      </c>
    </row>
    <row r="77" spans="1:22" ht="15" customHeight="1" thickBot="1" x14ac:dyDescent="0.4">
      <c r="A77" s="231"/>
      <c r="B77" s="224"/>
      <c r="C77" s="227"/>
      <c r="D77" s="224"/>
      <c r="E77" s="28" t="str">
        <f t="shared" si="2"/>
        <v>2.4.R3</v>
      </c>
      <c r="F77" s="102"/>
      <c r="G77" s="107"/>
      <c r="U77" s="23" t="s">
        <v>46</v>
      </c>
      <c r="V77" s="17" t="s">
        <v>83</v>
      </c>
    </row>
    <row r="78" spans="1:22" ht="14.5" hidden="1" customHeight="1" outlineLevel="1" x14ac:dyDescent="0.35">
      <c r="A78" s="231"/>
      <c r="B78" s="224"/>
      <c r="C78" s="227"/>
      <c r="D78" s="224"/>
      <c r="E78" s="30" t="str">
        <f t="shared" si="2"/>
        <v>2.4.R4</v>
      </c>
      <c r="F78" s="104"/>
      <c r="G78" s="105"/>
      <c r="U78" s="23" t="s">
        <v>46</v>
      </c>
      <c r="V78" s="17" t="s">
        <v>84</v>
      </c>
    </row>
    <row r="79" spans="1:22" ht="15" hidden="1" customHeight="1" outlineLevel="1" thickBot="1" x14ac:dyDescent="0.4">
      <c r="A79" s="231"/>
      <c r="B79" s="224"/>
      <c r="C79" s="227"/>
      <c r="D79" s="224"/>
      <c r="E79" s="28" t="str">
        <f t="shared" si="2"/>
        <v>2.4.R5</v>
      </c>
      <c r="F79" s="106"/>
      <c r="G79" s="107"/>
      <c r="U79" s="23" t="s">
        <v>46</v>
      </c>
      <c r="V79" s="18" t="s">
        <v>85</v>
      </c>
    </row>
    <row r="80" spans="1:22" ht="15" hidden="1" customHeight="1" outlineLevel="1" collapsed="1" thickBot="1" x14ac:dyDescent="0.4">
      <c r="A80" s="232"/>
      <c r="B80" s="225"/>
      <c r="C80" s="228"/>
      <c r="D80" s="225"/>
      <c r="E80" s="31" t="str">
        <f t="shared" si="2"/>
        <v>2.4.R6</v>
      </c>
      <c r="F80" s="108"/>
      <c r="G80" s="109"/>
      <c r="U80" s="23" t="s">
        <v>47</v>
      </c>
      <c r="V80" s="16" t="s">
        <v>80</v>
      </c>
    </row>
    <row r="81" spans="1:22" ht="14.5" hidden="1" customHeight="1" outlineLevel="1" collapsed="1" x14ac:dyDescent="0.35">
      <c r="A81" s="230" t="str">
        <f>+'II. Cronograma de actividades'!C16</f>
        <v>2.5</v>
      </c>
      <c r="B81" s="223" t="str">
        <f>+IF(LEN('II. Cronograma de actividades'!D16)&gt;0,'II. Cronograma de actividades'!D16,"")</f>
        <v/>
      </c>
      <c r="C81" s="226" t="str">
        <f>+IF(LEN('II. Cronograma de actividades'!D16)&gt;0,'II. Cronograma de actividades'!E16,"")</f>
        <v/>
      </c>
      <c r="D81" s="229" t="str">
        <f>+IF(LEN('II. Cronograma de actividades'!D16)&gt;0,'II. Cronograma de actividades'!F16,"")</f>
        <v/>
      </c>
      <c r="E81" s="29" t="str">
        <f t="shared" si="2"/>
        <v>2.5.R1</v>
      </c>
      <c r="F81" s="102"/>
      <c r="G81" s="103"/>
      <c r="R81" s="36">
        <f>SUM(G81:G86)</f>
        <v>0</v>
      </c>
      <c r="U81" s="23" t="s">
        <v>47</v>
      </c>
      <c r="V81" s="17" t="s">
        <v>81</v>
      </c>
    </row>
    <row r="82" spans="1:22" ht="14.5" hidden="1" customHeight="1" outlineLevel="1" x14ac:dyDescent="0.35">
      <c r="A82" s="231"/>
      <c r="B82" s="224"/>
      <c r="C82" s="227"/>
      <c r="D82" s="224"/>
      <c r="E82" s="30" t="str">
        <f t="shared" si="2"/>
        <v>2.5.R2</v>
      </c>
      <c r="F82" s="104"/>
      <c r="G82" s="105"/>
      <c r="U82" s="23" t="s">
        <v>47</v>
      </c>
      <c r="V82" s="17" t="s">
        <v>82</v>
      </c>
    </row>
    <row r="83" spans="1:22" ht="14.5" hidden="1" customHeight="1" outlineLevel="1" x14ac:dyDescent="0.35">
      <c r="A83" s="231"/>
      <c r="B83" s="224"/>
      <c r="C83" s="227"/>
      <c r="D83" s="224"/>
      <c r="E83" s="28" t="str">
        <f t="shared" si="2"/>
        <v>2.5.R3</v>
      </c>
      <c r="F83" s="106"/>
      <c r="G83" s="107"/>
      <c r="U83" s="23" t="s">
        <v>47</v>
      </c>
      <c r="V83" s="17" t="s">
        <v>83</v>
      </c>
    </row>
    <row r="84" spans="1:22" ht="14.5" hidden="1" customHeight="1" outlineLevel="2" x14ac:dyDescent="0.35">
      <c r="A84" s="231"/>
      <c r="B84" s="224"/>
      <c r="C84" s="227"/>
      <c r="D84" s="224"/>
      <c r="E84" s="30" t="str">
        <f t="shared" si="2"/>
        <v>2.5.R4</v>
      </c>
      <c r="F84" s="104"/>
      <c r="G84" s="105"/>
      <c r="U84" s="23" t="s">
        <v>47</v>
      </c>
      <c r="V84" s="17" t="s">
        <v>84</v>
      </c>
    </row>
    <row r="85" spans="1:22" ht="15" hidden="1" customHeight="1" outlineLevel="2" thickBot="1" x14ac:dyDescent="0.4">
      <c r="A85" s="231"/>
      <c r="B85" s="224"/>
      <c r="C85" s="227"/>
      <c r="D85" s="224"/>
      <c r="E85" s="28" t="str">
        <f t="shared" si="2"/>
        <v>2.5.R5</v>
      </c>
      <c r="F85" s="106"/>
      <c r="G85" s="107"/>
      <c r="U85" s="23" t="s">
        <v>47</v>
      </c>
      <c r="V85" s="18" t="s">
        <v>85</v>
      </c>
    </row>
    <row r="86" spans="1:22" ht="15" hidden="1" customHeight="1" outlineLevel="2" thickBot="1" x14ac:dyDescent="0.4">
      <c r="A86" s="232"/>
      <c r="B86" s="225"/>
      <c r="C86" s="228"/>
      <c r="D86" s="225"/>
      <c r="E86" s="31" t="str">
        <f t="shared" si="2"/>
        <v>2.5.R6</v>
      </c>
      <c r="F86" s="108"/>
      <c r="G86" s="109"/>
      <c r="U86" t="s">
        <v>48</v>
      </c>
      <c r="V86" s="16" t="s">
        <v>80</v>
      </c>
    </row>
    <row r="87" spans="1:22" ht="14.5" hidden="1" customHeight="1" outlineLevel="1" x14ac:dyDescent="0.35">
      <c r="A87" s="230" t="str">
        <f>+'II. Cronograma de actividades'!C17</f>
        <v>2.6</v>
      </c>
      <c r="B87" s="223" t="str">
        <f>+IF(LEN('II. Cronograma de actividades'!D17)&gt;0,'II. Cronograma de actividades'!D17,"")</f>
        <v/>
      </c>
      <c r="C87" s="226" t="str">
        <f>+IF(LEN('II. Cronograma de actividades'!D17)&gt;0,'II. Cronograma de actividades'!E17,"")</f>
        <v/>
      </c>
      <c r="D87" s="229" t="str">
        <f>+IF(LEN('II. Cronograma de actividades'!D17)&gt;0,'II. Cronograma de actividades'!F17,"")</f>
        <v/>
      </c>
      <c r="E87" s="29" t="str">
        <f t="shared" si="2"/>
        <v>2.6.R1</v>
      </c>
      <c r="F87" s="102"/>
      <c r="G87" s="103"/>
      <c r="R87" s="36">
        <f>SUM(G87:G92)</f>
        <v>0</v>
      </c>
      <c r="U87" t="s">
        <v>48</v>
      </c>
      <c r="V87" s="17" t="s">
        <v>81</v>
      </c>
    </row>
    <row r="88" spans="1:22" ht="14.5" hidden="1" customHeight="1" outlineLevel="1" x14ac:dyDescent="0.35">
      <c r="A88" s="231"/>
      <c r="B88" s="224"/>
      <c r="C88" s="227"/>
      <c r="D88" s="224"/>
      <c r="E88" s="30" t="str">
        <f t="shared" si="2"/>
        <v>2.6.R2</v>
      </c>
      <c r="F88" s="104"/>
      <c r="G88" s="105"/>
      <c r="U88" t="s">
        <v>48</v>
      </c>
      <c r="V88" s="17" t="s">
        <v>82</v>
      </c>
    </row>
    <row r="89" spans="1:22" ht="14.5" hidden="1" customHeight="1" outlineLevel="1" x14ac:dyDescent="0.35">
      <c r="A89" s="231"/>
      <c r="B89" s="224"/>
      <c r="C89" s="227"/>
      <c r="D89" s="224"/>
      <c r="E89" s="28" t="str">
        <f t="shared" ref="E89:E110" si="3">+CONCATENATE(U88,".",V88)</f>
        <v>2.6.R3</v>
      </c>
      <c r="F89" s="106"/>
      <c r="G89" s="107"/>
      <c r="U89" t="s">
        <v>48</v>
      </c>
      <c r="V89" s="17" t="s">
        <v>83</v>
      </c>
    </row>
    <row r="90" spans="1:22" ht="14.5" hidden="1" customHeight="1" outlineLevel="2" x14ac:dyDescent="0.35">
      <c r="A90" s="231"/>
      <c r="B90" s="224"/>
      <c r="C90" s="227"/>
      <c r="D90" s="224"/>
      <c r="E90" s="30" t="str">
        <f t="shared" si="3"/>
        <v>2.6.R4</v>
      </c>
      <c r="F90" s="104"/>
      <c r="G90" s="105"/>
      <c r="U90" t="s">
        <v>48</v>
      </c>
      <c r="V90" s="17" t="s">
        <v>84</v>
      </c>
    </row>
    <row r="91" spans="1:22" ht="15" hidden="1" customHeight="1" outlineLevel="2" thickBot="1" x14ac:dyDescent="0.4">
      <c r="A91" s="231"/>
      <c r="B91" s="224"/>
      <c r="C91" s="227"/>
      <c r="D91" s="224"/>
      <c r="E91" s="28" t="str">
        <f t="shared" si="3"/>
        <v>2.6.R5</v>
      </c>
      <c r="F91" s="106"/>
      <c r="G91" s="107"/>
      <c r="U91" t="s">
        <v>48</v>
      </c>
      <c r="V91" s="18" t="s">
        <v>85</v>
      </c>
    </row>
    <row r="92" spans="1:22" ht="15" hidden="1" customHeight="1" outlineLevel="2" thickBot="1" x14ac:dyDescent="0.4">
      <c r="A92" s="232"/>
      <c r="B92" s="225"/>
      <c r="C92" s="228"/>
      <c r="D92" s="225"/>
      <c r="E92" s="31" t="str">
        <f t="shared" si="3"/>
        <v>2.6.R6</v>
      </c>
      <c r="F92" s="108"/>
      <c r="G92" s="109"/>
      <c r="U92" t="s">
        <v>49</v>
      </c>
      <c r="V92" s="16" t="s">
        <v>80</v>
      </c>
    </row>
    <row r="93" spans="1:22" ht="14.5" hidden="1" customHeight="1" outlineLevel="1" x14ac:dyDescent="0.35">
      <c r="A93" s="230" t="str">
        <f>+'II. Cronograma de actividades'!C18</f>
        <v>2.7</v>
      </c>
      <c r="B93" s="223" t="str">
        <f>+IF(LEN('II. Cronograma de actividades'!D18)&gt;0,'II. Cronograma de actividades'!D18,"")</f>
        <v/>
      </c>
      <c r="C93" s="226" t="str">
        <f>+IF(LEN('II. Cronograma de actividades'!D18)&gt;0,'II. Cronograma de actividades'!E18,"")</f>
        <v/>
      </c>
      <c r="D93" s="229" t="str">
        <f>+IF(LEN('II. Cronograma de actividades'!D18)&gt;0,'II. Cronograma de actividades'!F18,"")</f>
        <v/>
      </c>
      <c r="E93" s="29" t="str">
        <f t="shared" si="3"/>
        <v>2.7.R1</v>
      </c>
      <c r="F93" s="102"/>
      <c r="G93" s="103"/>
      <c r="R93" s="36">
        <f>SUM(G93:G98)</f>
        <v>0</v>
      </c>
      <c r="U93" t="s">
        <v>49</v>
      </c>
      <c r="V93" s="17" t="s">
        <v>81</v>
      </c>
    </row>
    <row r="94" spans="1:22" ht="14.5" hidden="1" customHeight="1" outlineLevel="1" x14ac:dyDescent="0.35">
      <c r="A94" s="231"/>
      <c r="B94" s="224"/>
      <c r="C94" s="227"/>
      <c r="D94" s="224"/>
      <c r="E94" s="30" t="str">
        <f t="shared" si="3"/>
        <v>2.7.R2</v>
      </c>
      <c r="F94" s="104"/>
      <c r="G94" s="105"/>
      <c r="U94" t="s">
        <v>49</v>
      </c>
      <c r="V94" s="17" t="s">
        <v>82</v>
      </c>
    </row>
    <row r="95" spans="1:22" ht="14.5" hidden="1" customHeight="1" outlineLevel="1" x14ac:dyDescent="0.35">
      <c r="A95" s="231"/>
      <c r="B95" s="224"/>
      <c r="C95" s="227"/>
      <c r="D95" s="224"/>
      <c r="E95" s="28" t="str">
        <f t="shared" si="3"/>
        <v>2.7.R3</v>
      </c>
      <c r="F95" s="106"/>
      <c r="G95" s="107"/>
      <c r="U95" t="s">
        <v>49</v>
      </c>
      <c r="V95" s="17" t="s">
        <v>83</v>
      </c>
    </row>
    <row r="96" spans="1:22" ht="14.5" hidden="1" customHeight="1" outlineLevel="2" x14ac:dyDescent="0.35">
      <c r="A96" s="231"/>
      <c r="B96" s="224"/>
      <c r="C96" s="227"/>
      <c r="D96" s="224"/>
      <c r="E96" s="30" t="str">
        <f t="shared" si="3"/>
        <v>2.7.R4</v>
      </c>
      <c r="F96" s="104"/>
      <c r="G96" s="105"/>
      <c r="U96" t="s">
        <v>49</v>
      </c>
      <c r="V96" s="17" t="s">
        <v>84</v>
      </c>
    </row>
    <row r="97" spans="1:22" ht="15" hidden="1" customHeight="1" outlineLevel="2" thickBot="1" x14ac:dyDescent="0.4">
      <c r="A97" s="231"/>
      <c r="B97" s="224"/>
      <c r="C97" s="227"/>
      <c r="D97" s="224"/>
      <c r="E97" s="28" t="str">
        <f t="shared" si="3"/>
        <v>2.7.R5</v>
      </c>
      <c r="F97" s="106"/>
      <c r="G97" s="107"/>
      <c r="U97" t="s">
        <v>49</v>
      </c>
      <c r="V97" s="18" t="s">
        <v>85</v>
      </c>
    </row>
    <row r="98" spans="1:22" ht="15" hidden="1" customHeight="1" outlineLevel="2" thickBot="1" x14ac:dyDescent="0.4">
      <c r="A98" s="232"/>
      <c r="B98" s="225"/>
      <c r="C98" s="228"/>
      <c r="D98" s="225"/>
      <c r="E98" s="31" t="str">
        <f t="shared" si="3"/>
        <v>2.7.R6</v>
      </c>
      <c r="F98" s="108"/>
      <c r="G98" s="109"/>
      <c r="U98" t="s">
        <v>50</v>
      </c>
      <c r="V98" s="16" t="s">
        <v>80</v>
      </c>
    </row>
    <row r="99" spans="1:22" ht="14.5" hidden="1" customHeight="1" outlineLevel="1" x14ac:dyDescent="0.35">
      <c r="A99" s="230" t="str">
        <f>+'II. Cronograma de actividades'!C19</f>
        <v>2.8</v>
      </c>
      <c r="B99" s="223" t="str">
        <f>+IF(LEN('II. Cronograma de actividades'!D19)&gt;0,'II. Cronograma de actividades'!D19,"")</f>
        <v/>
      </c>
      <c r="C99" s="226" t="str">
        <f>+IF(LEN('II. Cronograma de actividades'!D19)&gt;0,'II. Cronograma de actividades'!E19,"")</f>
        <v/>
      </c>
      <c r="D99" s="229" t="str">
        <f>+IF(LEN('II. Cronograma de actividades'!D19)&gt;0,'II. Cronograma de actividades'!F19,"")</f>
        <v/>
      </c>
      <c r="E99" s="29" t="str">
        <f t="shared" si="3"/>
        <v>2.8.R1</v>
      </c>
      <c r="F99" s="102"/>
      <c r="G99" s="103"/>
      <c r="R99" s="36">
        <f>SUM(G99:G104)</f>
        <v>0</v>
      </c>
      <c r="U99" t="s">
        <v>50</v>
      </c>
      <c r="V99" s="17" t="s">
        <v>81</v>
      </c>
    </row>
    <row r="100" spans="1:22" ht="14.5" hidden="1" customHeight="1" outlineLevel="1" x14ac:dyDescent="0.35">
      <c r="A100" s="231"/>
      <c r="B100" s="224"/>
      <c r="C100" s="227"/>
      <c r="D100" s="224"/>
      <c r="E100" s="30" t="str">
        <f t="shared" si="3"/>
        <v>2.8.R2</v>
      </c>
      <c r="F100" s="104"/>
      <c r="G100" s="105"/>
      <c r="U100" t="s">
        <v>50</v>
      </c>
      <c r="V100" s="17" t="s">
        <v>82</v>
      </c>
    </row>
    <row r="101" spans="1:22" ht="14.5" hidden="1" customHeight="1" outlineLevel="1" x14ac:dyDescent="0.35">
      <c r="A101" s="231"/>
      <c r="B101" s="224"/>
      <c r="C101" s="227"/>
      <c r="D101" s="224"/>
      <c r="E101" s="28" t="str">
        <f t="shared" si="3"/>
        <v>2.8.R3</v>
      </c>
      <c r="F101" s="106"/>
      <c r="G101" s="107"/>
      <c r="U101" t="s">
        <v>50</v>
      </c>
      <c r="V101" s="17" t="s">
        <v>83</v>
      </c>
    </row>
    <row r="102" spans="1:22" ht="14.5" hidden="1" customHeight="1" outlineLevel="3" x14ac:dyDescent="0.35">
      <c r="A102" s="231"/>
      <c r="B102" s="224"/>
      <c r="C102" s="227"/>
      <c r="D102" s="224"/>
      <c r="E102" s="30" t="str">
        <f t="shared" si="3"/>
        <v>2.8.R4</v>
      </c>
      <c r="F102" s="104"/>
      <c r="G102" s="105"/>
      <c r="U102" t="s">
        <v>50</v>
      </c>
      <c r="V102" s="17" t="s">
        <v>84</v>
      </c>
    </row>
    <row r="103" spans="1:22" ht="15" hidden="1" customHeight="1" outlineLevel="3" thickBot="1" x14ac:dyDescent="0.4">
      <c r="A103" s="231"/>
      <c r="B103" s="224"/>
      <c r="C103" s="227"/>
      <c r="D103" s="224"/>
      <c r="E103" s="28" t="str">
        <f t="shared" si="3"/>
        <v>2.8.R5</v>
      </c>
      <c r="F103" s="106"/>
      <c r="G103" s="107"/>
      <c r="U103" t="s">
        <v>50</v>
      </c>
      <c r="V103" s="18" t="s">
        <v>85</v>
      </c>
    </row>
    <row r="104" spans="1:22" ht="15" hidden="1" customHeight="1" outlineLevel="3" thickBot="1" x14ac:dyDescent="0.4">
      <c r="A104" s="232"/>
      <c r="B104" s="225"/>
      <c r="C104" s="228"/>
      <c r="D104" s="225"/>
      <c r="E104" s="31" t="str">
        <f t="shared" si="3"/>
        <v>2.8.R6</v>
      </c>
      <c r="F104" s="108"/>
      <c r="G104" s="109"/>
      <c r="U104" t="s">
        <v>51</v>
      </c>
      <c r="V104" s="16" t="s">
        <v>80</v>
      </c>
    </row>
    <row r="105" spans="1:22" ht="14.5" hidden="1" customHeight="1" outlineLevel="1" x14ac:dyDescent="0.35">
      <c r="A105" s="230" t="str">
        <f>+'II. Cronograma de actividades'!C20</f>
        <v>2.9</v>
      </c>
      <c r="B105" s="223" t="str">
        <f>+IF(LEN('II. Cronograma de actividades'!D20)&gt;0,'II. Cronograma de actividades'!D20,"")</f>
        <v/>
      </c>
      <c r="C105" s="226" t="str">
        <f>+IF(LEN('II. Cronograma de actividades'!D20)&gt;0,'II. Cronograma de actividades'!E20,"")</f>
        <v/>
      </c>
      <c r="D105" s="229" t="str">
        <f>+IF(LEN('II. Cronograma de actividades'!D20)&gt;0,'II. Cronograma de actividades'!F20,"")</f>
        <v/>
      </c>
      <c r="E105" s="29" t="str">
        <f t="shared" si="3"/>
        <v>2.9.R1</v>
      </c>
      <c r="F105" s="102"/>
      <c r="G105" s="103"/>
      <c r="R105" s="36">
        <f>SUM(G105:G110)</f>
        <v>0</v>
      </c>
      <c r="U105" t="s">
        <v>51</v>
      </c>
      <c r="V105" s="17" t="s">
        <v>81</v>
      </c>
    </row>
    <row r="106" spans="1:22" ht="14.5" hidden="1" customHeight="1" outlineLevel="1" x14ac:dyDescent="0.35">
      <c r="A106" s="231"/>
      <c r="B106" s="224"/>
      <c r="C106" s="227"/>
      <c r="D106" s="224"/>
      <c r="E106" s="30" t="str">
        <f t="shared" si="3"/>
        <v>2.9.R2</v>
      </c>
      <c r="F106" s="104"/>
      <c r="G106" s="105"/>
      <c r="U106" t="s">
        <v>51</v>
      </c>
      <c r="V106" s="17" t="s">
        <v>82</v>
      </c>
    </row>
    <row r="107" spans="1:22" ht="14.5" hidden="1" customHeight="1" outlineLevel="1" x14ac:dyDescent="0.35">
      <c r="A107" s="231"/>
      <c r="B107" s="224"/>
      <c r="C107" s="227"/>
      <c r="D107" s="224"/>
      <c r="E107" s="28" t="str">
        <f t="shared" si="3"/>
        <v>2.9.R3</v>
      </c>
      <c r="F107" s="106"/>
      <c r="G107" s="107"/>
      <c r="U107" t="s">
        <v>51</v>
      </c>
      <c r="V107" s="17" t="s">
        <v>83</v>
      </c>
    </row>
    <row r="108" spans="1:22" ht="14.5" hidden="1" customHeight="1" outlineLevel="1" x14ac:dyDescent="0.35">
      <c r="A108" s="231"/>
      <c r="B108" s="224"/>
      <c r="C108" s="227"/>
      <c r="D108" s="224"/>
      <c r="E108" s="30" t="str">
        <f t="shared" si="3"/>
        <v>2.9.R4</v>
      </c>
      <c r="F108" s="104"/>
      <c r="G108" s="105"/>
      <c r="U108" t="s">
        <v>51</v>
      </c>
      <c r="V108" s="17" t="s">
        <v>84</v>
      </c>
    </row>
    <row r="109" spans="1:22" ht="15" hidden="1" customHeight="1" outlineLevel="1" thickBot="1" x14ac:dyDescent="0.4">
      <c r="A109" s="231"/>
      <c r="B109" s="224"/>
      <c r="C109" s="227"/>
      <c r="D109" s="224"/>
      <c r="E109" s="28" t="str">
        <f t="shared" si="3"/>
        <v>2.9.R5</v>
      </c>
      <c r="F109" s="106"/>
      <c r="G109" s="107"/>
      <c r="U109" t="s">
        <v>51</v>
      </c>
      <c r="V109" s="18" t="s">
        <v>85</v>
      </c>
    </row>
    <row r="110" spans="1:22" ht="15" hidden="1" customHeight="1" outlineLevel="1" collapsed="1" thickBot="1" x14ac:dyDescent="0.4">
      <c r="A110" s="232"/>
      <c r="B110" s="225"/>
      <c r="C110" s="228"/>
      <c r="D110" s="225"/>
      <c r="E110" s="31" t="str">
        <f t="shared" si="3"/>
        <v>2.9.R6</v>
      </c>
      <c r="F110" s="108"/>
      <c r="G110" s="109"/>
      <c r="U110" t="s">
        <v>54</v>
      </c>
      <c r="V110" s="16" t="s">
        <v>80</v>
      </c>
    </row>
    <row r="111" spans="1:22" ht="16.5" customHeight="1" collapsed="1" thickBot="1" x14ac:dyDescent="0.45">
      <c r="A111" s="233" t="s">
        <v>87</v>
      </c>
      <c r="B111" s="198"/>
      <c r="C111" s="198"/>
      <c r="D111" s="198"/>
      <c r="E111" s="236"/>
      <c r="F111" s="201"/>
      <c r="G111" s="35">
        <f>SUM(G57:G110)</f>
        <v>0</v>
      </c>
      <c r="U111" t="s">
        <v>54</v>
      </c>
      <c r="V111" s="17" t="s">
        <v>81</v>
      </c>
    </row>
    <row r="112" spans="1:22" ht="14.5" customHeight="1" thickBot="1" x14ac:dyDescent="0.4">
      <c r="A112" s="234" t="str">
        <f>+'II. Cronograma de actividades'!C21</f>
        <v>3.1</v>
      </c>
      <c r="B112" s="223" t="str">
        <f>+IF(LEN('II. Cronograma de actividades'!D21)&gt;0,'II. Cronograma de actividades'!D21,"")</f>
        <v/>
      </c>
      <c r="C112" s="237" t="str">
        <f>+IF(LEN('II. Cronograma de actividades'!D21)&gt;0,'II. Cronograma de actividades'!E21,"")</f>
        <v/>
      </c>
      <c r="D112" s="238" t="str">
        <f>+IF(LEN('II. Cronograma de actividades'!D21)&gt;0,'II. Cronograma de actividades'!F21,"")</f>
        <v/>
      </c>
      <c r="E112" s="29" t="str">
        <f t="shared" ref="E112:E143" si="4">+CONCATENATE(U110,".",V110)</f>
        <v>3.1.R1</v>
      </c>
      <c r="F112" s="102"/>
      <c r="G112" s="103"/>
      <c r="R112" s="36">
        <f>SUM(G112:G117)</f>
        <v>0</v>
      </c>
      <c r="U112" t="s">
        <v>54</v>
      </c>
      <c r="V112" s="17" t="s">
        <v>82</v>
      </c>
    </row>
    <row r="113" spans="1:22" ht="14.5" customHeight="1" thickBot="1" x14ac:dyDescent="0.4">
      <c r="A113" s="231"/>
      <c r="B113" s="224"/>
      <c r="C113" s="231"/>
      <c r="D113" s="224"/>
      <c r="E113" s="30" t="str">
        <f t="shared" si="4"/>
        <v>3.1.R2</v>
      </c>
      <c r="F113" s="102"/>
      <c r="G113" s="105"/>
      <c r="U113" t="s">
        <v>54</v>
      </c>
      <c r="V113" s="17" t="s">
        <v>83</v>
      </c>
    </row>
    <row r="114" spans="1:22" ht="15" customHeight="1" thickBot="1" x14ac:dyDescent="0.4">
      <c r="A114" s="231"/>
      <c r="B114" s="224"/>
      <c r="C114" s="231"/>
      <c r="D114" s="224"/>
      <c r="E114" s="28" t="str">
        <f t="shared" si="4"/>
        <v>3.1.R3</v>
      </c>
      <c r="F114" s="102"/>
      <c r="G114" s="107"/>
      <c r="U114" t="s">
        <v>54</v>
      </c>
      <c r="V114" s="17" t="s">
        <v>84</v>
      </c>
    </row>
    <row r="115" spans="1:22" ht="15" hidden="1" customHeight="1" outlineLevel="1" thickBot="1" x14ac:dyDescent="0.4">
      <c r="A115" s="231"/>
      <c r="B115" s="224"/>
      <c r="C115" s="231"/>
      <c r="D115" s="224"/>
      <c r="E115" s="30" t="str">
        <f t="shared" si="4"/>
        <v>3.1.R4</v>
      </c>
      <c r="F115" s="102"/>
      <c r="G115" s="105"/>
      <c r="U115" t="s">
        <v>54</v>
      </c>
      <c r="V115" s="18" t="s">
        <v>85</v>
      </c>
    </row>
    <row r="116" spans="1:22" ht="14.5" hidden="1" customHeight="1" outlineLevel="1" collapsed="1" x14ac:dyDescent="0.4">
      <c r="A116" s="231"/>
      <c r="B116" s="224"/>
      <c r="C116" s="231"/>
      <c r="D116" s="224"/>
      <c r="E116" s="28" t="str">
        <f t="shared" si="4"/>
        <v>3.1.R5</v>
      </c>
      <c r="F116" s="102"/>
      <c r="G116" s="107"/>
      <c r="U116" t="s">
        <v>55</v>
      </c>
      <c r="V116" s="16" t="s">
        <v>80</v>
      </c>
    </row>
    <row r="117" spans="1:22" ht="15" hidden="1" customHeight="1" outlineLevel="1" thickBot="1" x14ac:dyDescent="0.4">
      <c r="A117" s="235"/>
      <c r="B117" s="225"/>
      <c r="C117" s="235"/>
      <c r="D117" s="239"/>
      <c r="E117" s="31" t="str">
        <f t="shared" si="4"/>
        <v>3.1.R6</v>
      </c>
      <c r="F117" s="102"/>
      <c r="G117" s="109"/>
      <c r="U117" t="s">
        <v>55</v>
      </c>
      <c r="V117" s="17" t="s">
        <v>81</v>
      </c>
    </row>
    <row r="118" spans="1:22" ht="14.5" customHeight="1" collapsed="1" thickBot="1" x14ac:dyDescent="0.4">
      <c r="A118" s="230" t="str">
        <f>+'II. Cronograma de actividades'!C22</f>
        <v>3.2</v>
      </c>
      <c r="B118" s="223" t="str">
        <f>+IF(LEN('II. Cronograma de actividades'!D22)&gt;0,'II. Cronograma de actividades'!D22,"")</f>
        <v/>
      </c>
      <c r="C118" s="226" t="str">
        <f>+IF(LEN('II. Cronograma de actividades'!D22)&gt;0,'II. Cronograma de actividades'!E22,"")</f>
        <v/>
      </c>
      <c r="D118" s="229" t="str">
        <f>+IF(LEN('II. Cronograma de actividades'!D22)&gt;0,'II. Cronograma de actividades'!F22,"")</f>
        <v/>
      </c>
      <c r="E118" s="29" t="str">
        <f t="shared" si="4"/>
        <v>3.2.R1</v>
      </c>
      <c r="F118" s="102"/>
      <c r="G118" s="103"/>
      <c r="R118" s="36">
        <f>SUM(G118:G123)</f>
        <v>0</v>
      </c>
      <c r="U118" t="s">
        <v>55</v>
      </c>
      <c r="V118" s="17" t="s">
        <v>82</v>
      </c>
    </row>
    <row r="119" spans="1:22" ht="14.5" customHeight="1" thickBot="1" x14ac:dyDescent="0.4">
      <c r="A119" s="231"/>
      <c r="B119" s="224"/>
      <c r="C119" s="227"/>
      <c r="D119" s="224"/>
      <c r="E119" s="30" t="str">
        <f t="shared" si="4"/>
        <v>3.2.R2</v>
      </c>
      <c r="F119" s="102"/>
      <c r="G119" s="105"/>
      <c r="U119" t="s">
        <v>55</v>
      </c>
      <c r="V119" s="17" t="s">
        <v>83</v>
      </c>
    </row>
    <row r="120" spans="1:22" ht="15" customHeight="1" thickBot="1" x14ac:dyDescent="0.4">
      <c r="A120" s="231"/>
      <c r="B120" s="224"/>
      <c r="C120" s="227"/>
      <c r="D120" s="224"/>
      <c r="E120" s="28" t="str">
        <f t="shared" si="4"/>
        <v>3.2.R3</v>
      </c>
      <c r="F120" s="102"/>
      <c r="G120" s="107"/>
      <c r="U120" t="s">
        <v>55</v>
      </c>
      <c r="V120" s="17" t="s">
        <v>84</v>
      </c>
    </row>
    <row r="121" spans="1:22" ht="15" hidden="1" customHeight="1" outlineLevel="1" thickBot="1" x14ac:dyDescent="0.4">
      <c r="A121" s="231"/>
      <c r="B121" s="224"/>
      <c r="C121" s="227"/>
      <c r="D121" s="224"/>
      <c r="E121" s="30" t="str">
        <f t="shared" si="4"/>
        <v>3.2.R4</v>
      </c>
      <c r="F121" s="102"/>
      <c r="G121" s="105"/>
      <c r="U121" t="s">
        <v>55</v>
      </c>
      <c r="V121" s="18" t="s">
        <v>85</v>
      </c>
    </row>
    <row r="122" spans="1:22" ht="14.5" hidden="1" customHeight="1" outlineLevel="1" collapsed="1" x14ac:dyDescent="0.4">
      <c r="A122" s="231"/>
      <c r="B122" s="224"/>
      <c r="C122" s="227"/>
      <c r="D122" s="224"/>
      <c r="E122" s="28" t="str">
        <f t="shared" si="4"/>
        <v>3.2.R5</v>
      </c>
      <c r="F122" s="102"/>
      <c r="G122" s="107"/>
      <c r="U122" t="s">
        <v>56</v>
      </c>
      <c r="V122" s="16" t="s">
        <v>80</v>
      </c>
    </row>
    <row r="123" spans="1:22" ht="15" hidden="1" customHeight="1" outlineLevel="1" thickBot="1" x14ac:dyDescent="0.4">
      <c r="A123" s="232"/>
      <c r="B123" s="225"/>
      <c r="C123" s="228"/>
      <c r="D123" s="225"/>
      <c r="E123" s="31" t="str">
        <f t="shared" si="4"/>
        <v>3.2.R6</v>
      </c>
      <c r="F123" s="102"/>
      <c r="G123" s="109"/>
      <c r="U123" t="s">
        <v>56</v>
      </c>
      <c r="V123" s="17" t="s">
        <v>81</v>
      </c>
    </row>
    <row r="124" spans="1:22" ht="14.5" customHeight="1" collapsed="1" thickBot="1" x14ac:dyDescent="0.4">
      <c r="A124" s="230" t="str">
        <f>+'II. Cronograma de actividades'!C23</f>
        <v>3.3</v>
      </c>
      <c r="B124" s="223" t="str">
        <f>+IF(LEN('II. Cronograma de actividades'!D23)&gt;0,'II. Cronograma de actividades'!D23,"")</f>
        <v/>
      </c>
      <c r="C124" s="226" t="str">
        <f>+IF(LEN('II. Cronograma de actividades'!D23)&gt;0,'II. Cronograma de actividades'!E23,"")</f>
        <v/>
      </c>
      <c r="D124" s="229" t="str">
        <f>+IF(LEN('II. Cronograma de actividades'!D23)&gt;0,'II. Cronograma de actividades'!F23,"")</f>
        <v/>
      </c>
      <c r="E124" s="29" t="str">
        <f t="shared" si="4"/>
        <v>3.3.R1</v>
      </c>
      <c r="F124" s="102"/>
      <c r="G124" s="103"/>
      <c r="R124" s="36">
        <f>SUM(G124:G129)</f>
        <v>0</v>
      </c>
      <c r="U124" t="s">
        <v>56</v>
      </c>
      <c r="V124" s="17" t="s">
        <v>82</v>
      </c>
    </row>
    <row r="125" spans="1:22" ht="14.5" customHeight="1" thickBot="1" x14ac:dyDescent="0.4">
      <c r="A125" s="231"/>
      <c r="B125" s="224"/>
      <c r="C125" s="227"/>
      <c r="D125" s="224"/>
      <c r="E125" s="30" t="str">
        <f t="shared" si="4"/>
        <v>3.3.R2</v>
      </c>
      <c r="F125" s="102"/>
      <c r="G125" s="105"/>
      <c r="U125" t="s">
        <v>56</v>
      </c>
      <c r="V125" s="17" t="s">
        <v>83</v>
      </c>
    </row>
    <row r="126" spans="1:22" ht="15" customHeight="1" thickBot="1" x14ac:dyDescent="0.4">
      <c r="A126" s="231"/>
      <c r="B126" s="224"/>
      <c r="C126" s="227"/>
      <c r="D126" s="224"/>
      <c r="E126" s="28" t="str">
        <f t="shared" si="4"/>
        <v>3.3.R3</v>
      </c>
      <c r="F126" s="102"/>
      <c r="G126" s="107"/>
      <c r="U126" t="s">
        <v>56</v>
      </c>
      <c r="V126" s="17" t="s">
        <v>84</v>
      </c>
    </row>
    <row r="127" spans="1:22" ht="15" hidden="1" customHeight="1" outlineLevel="1" thickBot="1" x14ac:dyDescent="0.4">
      <c r="A127" s="231"/>
      <c r="B127" s="224"/>
      <c r="C127" s="227"/>
      <c r="D127" s="224"/>
      <c r="E127" s="30" t="str">
        <f t="shared" si="4"/>
        <v>3.3.R4</v>
      </c>
      <c r="F127" s="102"/>
      <c r="G127" s="105"/>
      <c r="U127" t="s">
        <v>56</v>
      </c>
      <c r="V127" s="18" t="s">
        <v>85</v>
      </c>
    </row>
    <row r="128" spans="1:22" ht="14.5" hidden="1" customHeight="1" outlineLevel="1" collapsed="1" x14ac:dyDescent="0.4">
      <c r="A128" s="231"/>
      <c r="B128" s="224"/>
      <c r="C128" s="227"/>
      <c r="D128" s="224"/>
      <c r="E128" s="28" t="str">
        <f t="shared" si="4"/>
        <v>3.3.R5</v>
      </c>
      <c r="F128" s="102"/>
      <c r="G128" s="107"/>
      <c r="U128" t="s">
        <v>57</v>
      </c>
      <c r="V128" s="16" t="s">
        <v>80</v>
      </c>
    </row>
    <row r="129" spans="1:22" ht="15" hidden="1" customHeight="1" outlineLevel="1" thickBot="1" x14ac:dyDescent="0.4">
      <c r="A129" s="232"/>
      <c r="B129" s="225"/>
      <c r="C129" s="228"/>
      <c r="D129" s="225"/>
      <c r="E129" s="31" t="str">
        <f t="shared" si="4"/>
        <v>3.3.R6</v>
      </c>
      <c r="F129" s="102"/>
      <c r="G129" s="109"/>
      <c r="U129" t="s">
        <v>57</v>
      </c>
      <c r="V129" s="17" t="s">
        <v>81</v>
      </c>
    </row>
    <row r="130" spans="1:22" ht="14.5" customHeight="1" collapsed="1" thickBot="1" x14ac:dyDescent="0.4">
      <c r="A130" s="230" t="str">
        <f>+'II. Cronograma de actividades'!C24</f>
        <v>3.4</v>
      </c>
      <c r="B130" s="223" t="str">
        <f>+IF(LEN('II. Cronograma de actividades'!D24)&gt;0,'II. Cronograma de actividades'!D24,"")</f>
        <v/>
      </c>
      <c r="C130" s="226" t="str">
        <f>+IF(LEN('II. Cronograma de actividades'!D24)&gt;0,'II. Cronograma de actividades'!E24,"")</f>
        <v/>
      </c>
      <c r="D130" s="229" t="str">
        <f>+IF(LEN('II. Cronograma de actividades'!D24)&gt;0,'II. Cronograma de actividades'!F24,"")</f>
        <v/>
      </c>
      <c r="E130" s="29" t="str">
        <f t="shared" si="4"/>
        <v>3.4.R1</v>
      </c>
      <c r="F130" s="102"/>
      <c r="G130" s="103"/>
      <c r="R130" s="36">
        <f>SUM(G130:G135)</f>
        <v>0</v>
      </c>
      <c r="U130" t="s">
        <v>57</v>
      </c>
      <c r="V130" s="17" t="s">
        <v>82</v>
      </c>
    </row>
    <row r="131" spans="1:22" ht="14.5" customHeight="1" thickBot="1" x14ac:dyDescent="0.4">
      <c r="A131" s="231"/>
      <c r="B131" s="224"/>
      <c r="C131" s="227"/>
      <c r="D131" s="224"/>
      <c r="E131" s="30" t="str">
        <f t="shared" si="4"/>
        <v>3.4.R2</v>
      </c>
      <c r="F131" s="102"/>
      <c r="G131" s="105"/>
      <c r="U131" t="s">
        <v>57</v>
      </c>
      <c r="V131" s="17" t="s">
        <v>83</v>
      </c>
    </row>
    <row r="132" spans="1:22" ht="15" customHeight="1" thickBot="1" x14ac:dyDescent="0.4">
      <c r="A132" s="231"/>
      <c r="B132" s="224"/>
      <c r="C132" s="227"/>
      <c r="D132" s="224"/>
      <c r="E132" s="28" t="str">
        <f t="shared" si="4"/>
        <v>3.4.R3</v>
      </c>
      <c r="F132" s="102"/>
      <c r="G132" s="107"/>
      <c r="U132" t="s">
        <v>57</v>
      </c>
      <c r="V132" s="17" t="s">
        <v>84</v>
      </c>
    </row>
    <row r="133" spans="1:22" ht="15" hidden="1" customHeight="1" outlineLevel="1" thickBot="1" x14ac:dyDescent="0.4">
      <c r="A133" s="231"/>
      <c r="B133" s="224"/>
      <c r="C133" s="227"/>
      <c r="D133" s="224"/>
      <c r="E133" s="30" t="str">
        <f t="shared" si="4"/>
        <v>3.4.R4</v>
      </c>
      <c r="F133" s="104"/>
      <c r="G133" s="105"/>
      <c r="U133" t="s">
        <v>57</v>
      </c>
      <c r="V133" s="18" t="s">
        <v>85</v>
      </c>
    </row>
    <row r="134" spans="1:22" ht="14.5" hidden="1" customHeight="1" outlineLevel="1" collapsed="1" x14ac:dyDescent="0.35">
      <c r="A134" s="231"/>
      <c r="B134" s="224"/>
      <c r="C134" s="227"/>
      <c r="D134" s="224"/>
      <c r="E134" s="28" t="str">
        <f t="shared" si="4"/>
        <v>3.4.R5</v>
      </c>
      <c r="F134" s="106"/>
      <c r="G134" s="107"/>
      <c r="U134" t="s">
        <v>58</v>
      </c>
      <c r="V134" s="16" t="s">
        <v>80</v>
      </c>
    </row>
    <row r="135" spans="1:22" ht="15" hidden="1" customHeight="1" outlineLevel="1" thickBot="1" x14ac:dyDescent="0.4">
      <c r="A135" s="232"/>
      <c r="B135" s="225"/>
      <c r="C135" s="228"/>
      <c r="D135" s="225"/>
      <c r="E135" s="31" t="str">
        <f t="shared" si="4"/>
        <v>3.4.R6</v>
      </c>
      <c r="F135" s="108"/>
      <c r="G135" s="109"/>
      <c r="U135" t="s">
        <v>58</v>
      </c>
      <c r="V135" s="17" t="s">
        <v>81</v>
      </c>
    </row>
    <row r="136" spans="1:22" ht="14.5" hidden="1" customHeight="1" outlineLevel="1" collapsed="1" x14ac:dyDescent="0.35">
      <c r="A136" s="230" t="str">
        <f>+'II. Cronograma de actividades'!C25</f>
        <v>3.5</v>
      </c>
      <c r="B136" s="223" t="str">
        <f>+IF(LEN('II. Cronograma de actividades'!D25)&gt;0,'II. Cronograma de actividades'!D25,"")</f>
        <v/>
      </c>
      <c r="C136" s="226" t="str">
        <f>+IF(LEN('II. Cronograma de actividades'!D25)&gt;0,'II. Cronograma de actividades'!E25,"")</f>
        <v/>
      </c>
      <c r="D136" s="229" t="str">
        <f>+IF(LEN('II. Cronograma de actividades'!D25)&gt;0,'II. Cronograma de actividades'!F25,"")</f>
        <v/>
      </c>
      <c r="E136" s="29" t="str">
        <f t="shared" si="4"/>
        <v>3.5.R1</v>
      </c>
      <c r="F136" s="102"/>
      <c r="G136" s="103"/>
      <c r="R136" s="36">
        <f>SUM(G136:G141)</f>
        <v>0</v>
      </c>
      <c r="U136" t="s">
        <v>58</v>
      </c>
      <c r="V136" s="17" t="s">
        <v>82</v>
      </c>
    </row>
    <row r="137" spans="1:22" ht="14.5" hidden="1" customHeight="1" outlineLevel="1" x14ac:dyDescent="0.35">
      <c r="A137" s="231"/>
      <c r="B137" s="224"/>
      <c r="C137" s="227"/>
      <c r="D137" s="224"/>
      <c r="E137" s="30" t="str">
        <f t="shared" si="4"/>
        <v>3.5.R2</v>
      </c>
      <c r="F137" s="104"/>
      <c r="G137" s="105"/>
      <c r="U137" t="s">
        <v>58</v>
      </c>
      <c r="V137" s="17" t="s">
        <v>83</v>
      </c>
    </row>
    <row r="138" spans="1:22" ht="15" hidden="1" customHeight="1" outlineLevel="1" x14ac:dyDescent="0.35">
      <c r="A138" s="231"/>
      <c r="B138" s="224"/>
      <c r="C138" s="227"/>
      <c r="D138" s="224"/>
      <c r="E138" s="28" t="str">
        <f t="shared" si="4"/>
        <v>3.5.R3</v>
      </c>
      <c r="F138" s="106"/>
      <c r="G138" s="107"/>
      <c r="U138" t="s">
        <v>58</v>
      </c>
      <c r="V138" s="17" t="s">
        <v>84</v>
      </c>
    </row>
    <row r="139" spans="1:22" ht="15" hidden="1" customHeight="1" outlineLevel="2" thickBot="1" x14ac:dyDescent="0.4">
      <c r="A139" s="231"/>
      <c r="B139" s="224"/>
      <c r="C139" s="227"/>
      <c r="D139" s="224"/>
      <c r="E139" s="30" t="str">
        <f t="shared" si="4"/>
        <v>3.5.R4</v>
      </c>
      <c r="F139" s="104"/>
      <c r="G139" s="105"/>
      <c r="U139" t="s">
        <v>58</v>
      </c>
      <c r="V139" s="18" t="s">
        <v>85</v>
      </c>
    </row>
    <row r="140" spans="1:22" ht="14.5" hidden="1" customHeight="1" outlineLevel="2" collapsed="1" x14ac:dyDescent="0.35">
      <c r="A140" s="231"/>
      <c r="B140" s="224"/>
      <c r="C140" s="227"/>
      <c r="D140" s="224"/>
      <c r="E140" s="28" t="str">
        <f t="shared" si="4"/>
        <v>3.5.R5</v>
      </c>
      <c r="F140" s="106"/>
      <c r="G140" s="107"/>
      <c r="U140" t="s">
        <v>59</v>
      </c>
      <c r="V140" s="16" t="s">
        <v>80</v>
      </c>
    </row>
    <row r="141" spans="1:22" ht="15" hidden="1" customHeight="1" outlineLevel="2" thickBot="1" x14ac:dyDescent="0.4">
      <c r="A141" s="232"/>
      <c r="B141" s="225"/>
      <c r="C141" s="228"/>
      <c r="D141" s="225"/>
      <c r="E141" s="31" t="str">
        <f t="shared" si="4"/>
        <v>3.5.R6</v>
      </c>
      <c r="F141" s="108"/>
      <c r="G141" s="109"/>
      <c r="U141" t="s">
        <v>59</v>
      </c>
      <c r="V141" s="17" t="s">
        <v>81</v>
      </c>
    </row>
    <row r="142" spans="1:22" ht="14.5" hidden="1" customHeight="1" outlineLevel="1" collapsed="1" x14ac:dyDescent="0.35">
      <c r="A142" s="230" t="str">
        <f>+'II. Cronograma de actividades'!C26</f>
        <v>3.6</v>
      </c>
      <c r="B142" s="223" t="str">
        <f>+IF(LEN('II. Cronograma de actividades'!D26)&gt;0,'II. Cronograma de actividades'!D26,"")</f>
        <v/>
      </c>
      <c r="C142" s="226" t="str">
        <f>+IF(LEN('II. Cronograma de actividades'!D26)&gt;0,'II. Cronograma de actividades'!E26,"")</f>
        <v/>
      </c>
      <c r="D142" s="229" t="str">
        <f>+IF(LEN('II. Cronograma de actividades'!D26)&gt;0,'II. Cronograma de actividades'!F26,"")</f>
        <v/>
      </c>
      <c r="E142" s="29" t="str">
        <f t="shared" si="4"/>
        <v>3.6.R1</v>
      </c>
      <c r="F142" s="102"/>
      <c r="G142" s="103"/>
      <c r="R142" s="36">
        <f>SUM(G142:G147)</f>
        <v>0</v>
      </c>
      <c r="U142" t="s">
        <v>59</v>
      </c>
      <c r="V142" s="17" t="s">
        <v>82</v>
      </c>
    </row>
    <row r="143" spans="1:22" ht="14.5" hidden="1" customHeight="1" outlineLevel="1" x14ac:dyDescent="0.35">
      <c r="A143" s="231"/>
      <c r="B143" s="224"/>
      <c r="C143" s="227"/>
      <c r="D143" s="224"/>
      <c r="E143" s="30" t="str">
        <f t="shared" si="4"/>
        <v>3.6.R2</v>
      </c>
      <c r="F143" s="104"/>
      <c r="G143" s="105"/>
      <c r="U143" t="s">
        <v>59</v>
      </c>
      <c r="V143" s="17" t="s">
        <v>83</v>
      </c>
    </row>
    <row r="144" spans="1:22" ht="15" hidden="1" customHeight="1" outlineLevel="1" x14ac:dyDescent="0.35">
      <c r="A144" s="231"/>
      <c r="B144" s="224"/>
      <c r="C144" s="227"/>
      <c r="D144" s="224"/>
      <c r="E144" s="28" t="str">
        <f t="shared" ref="E144:E165" si="5">+CONCATENATE(U142,".",V142)</f>
        <v>3.6.R3</v>
      </c>
      <c r="F144" s="106"/>
      <c r="G144" s="107"/>
      <c r="U144" t="s">
        <v>59</v>
      </c>
      <c r="V144" s="17" t="s">
        <v>84</v>
      </c>
    </row>
    <row r="145" spans="1:22" ht="15" hidden="1" customHeight="1" outlineLevel="2" thickBot="1" x14ac:dyDescent="0.4">
      <c r="A145" s="231"/>
      <c r="B145" s="224"/>
      <c r="C145" s="227"/>
      <c r="D145" s="224"/>
      <c r="E145" s="30" t="str">
        <f t="shared" si="5"/>
        <v>3.6.R4</v>
      </c>
      <c r="F145" s="104"/>
      <c r="G145" s="105"/>
      <c r="U145" t="s">
        <v>59</v>
      </c>
      <c r="V145" s="18" t="s">
        <v>85</v>
      </c>
    </row>
    <row r="146" spans="1:22" ht="14.5" hidden="1" customHeight="1" outlineLevel="2" collapsed="1" x14ac:dyDescent="0.35">
      <c r="A146" s="231"/>
      <c r="B146" s="224"/>
      <c r="C146" s="227"/>
      <c r="D146" s="224"/>
      <c r="E146" s="28" t="str">
        <f t="shared" si="5"/>
        <v>3.6.R5</v>
      </c>
      <c r="F146" s="106"/>
      <c r="G146" s="107"/>
      <c r="U146" t="s">
        <v>60</v>
      </c>
      <c r="V146" s="16" t="s">
        <v>80</v>
      </c>
    </row>
    <row r="147" spans="1:22" ht="15" hidden="1" customHeight="1" outlineLevel="2" thickBot="1" x14ac:dyDescent="0.4">
      <c r="A147" s="232"/>
      <c r="B147" s="225"/>
      <c r="C147" s="228"/>
      <c r="D147" s="225"/>
      <c r="E147" s="31" t="str">
        <f t="shared" si="5"/>
        <v>3.6.R6</v>
      </c>
      <c r="F147" s="108"/>
      <c r="G147" s="109"/>
      <c r="U147" t="s">
        <v>60</v>
      </c>
      <c r="V147" s="17" t="s">
        <v>81</v>
      </c>
    </row>
    <row r="148" spans="1:22" ht="14.5" hidden="1" customHeight="1" outlineLevel="1" collapsed="1" x14ac:dyDescent="0.35">
      <c r="A148" s="230" t="str">
        <f>+'II. Cronograma de actividades'!C27</f>
        <v>3.7</v>
      </c>
      <c r="B148" s="223" t="str">
        <f>+IF(LEN('II. Cronograma de actividades'!D27)&gt;0,'II. Cronograma de actividades'!D27,"")</f>
        <v/>
      </c>
      <c r="C148" s="226" t="str">
        <f>+IF(LEN('II. Cronograma de actividades'!D27)&gt;0,'II. Cronograma de actividades'!E27,"")</f>
        <v/>
      </c>
      <c r="D148" s="229" t="str">
        <f>+IF(LEN('II. Cronograma de actividades'!D27)&gt;0,'II. Cronograma de actividades'!F27,"")</f>
        <v/>
      </c>
      <c r="E148" s="29" t="str">
        <f t="shared" si="5"/>
        <v>3.7.R1</v>
      </c>
      <c r="F148" s="102"/>
      <c r="G148" s="103"/>
      <c r="R148" s="36">
        <f>SUM(G148:G153)</f>
        <v>0</v>
      </c>
      <c r="U148" t="s">
        <v>60</v>
      </c>
      <c r="V148" s="17" t="s">
        <v>82</v>
      </c>
    </row>
    <row r="149" spans="1:22" ht="14.5" hidden="1" customHeight="1" outlineLevel="1" x14ac:dyDescent="0.35">
      <c r="A149" s="231"/>
      <c r="B149" s="224"/>
      <c r="C149" s="227"/>
      <c r="D149" s="224"/>
      <c r="E149" s="30" t="str">
        <f t="shared" si="5"/>
        <v>3.7.R2</v>
      </c>
      <c r="F149" s="104"/>
      <c r="G149" s="105"/>
      <c r="U149" t="s">
        <v>60</v>
      </c>
      <c r="V149" s="17" t="s">
        <v>83</v>
      </c>
    </row>
    <row r="150" spans="1:22" ht="15" hidden="1" customHeight="1" outlineLevel="1" x14ac:dyDescent="0.35">
      <c r="A150" s="231"/>
      <c r="B150" s="224"/>
      <c r="C150" s="227"/>
      <c r="D150" s="224"/>
      <c r="E150" s="28" t="str">
        <f t="shared" si="5"/>
        <v>3.7.R3</v>
      </c>
      <c r="F150" s="106"/>
      <c r="G150" s="107"/>
      <c r="U150" t="s">
        <v>60</v>
      </c>
      <c r="V150" s="17" t="s">
        <v>84</v>
      </c>
    </row>
    <row r="151" spans="1:22" ht="15" hidden="1" customHeight="1" outlineLevel="2" thickBot="1" x14ac:dyDescent="0.4">
      <c r="A151" s="231"/>
      <c r="B151" s="224"/>
      <c r="C151" s="227"/>
      <c r="D151" s="224"/>
      <c r="E151" s="30" t="str">
        <f t="shared" si="5"/>
        <v>3.7.R4</v>
      </c>
      <c r="F151" s="104"/>
      <c r="G151" s="105"/>
      <c r="U151" t="s">
        <v>60</v>
      </c>
      <c r="V151" s="18" t="s">
        <v>85</v>
      </c>
    </row>
    <row r="152" spans="1:22" ht="14.5" hidden="1" customHeight="1" outlineLevel="2" collapsed="1" x14ac:dyDescent="0.35">
      <c r="A152" s="231"/>
      <c r="B152" s="224"/>
      <c r="C152" s="227"/>
      <c r="D152" s="224"/>
      <c r="E152" s="28" t="str">
        <f t="shared" si="5"/>
        <v>3.7.R5</v>
      </c>
      <c r="F152" s="106"/>
      <c r="G152" s="107"/>
      <c r="U152" t="s">
        <v>61</v>
      </c>
      <c r="V152" s="16" t="s">
        <v>80</v>
      </c>
    </row>
    <row r="153" spans="1:22" ht="15" hidden="1" customHeight="1" outlineLevel="2" thickBot="1" x14ac:dyDescent="0.4">
      <c r="A153" s="232"/>
      <c r="B153" s="225"/>
      <c r="C153" s="228"/>
      <c r="D153" s="225"/>
      <c r="E153" s="31" t="str">
        <f t="shared" si="5"/>
        <v>3.7.R6</v>
      </c>
      <c r="F153" s="108"/>
      <c r="G153" s="109"/>
      <c r="U153" t="s">
        <v>61</v>
      </c>
      <c r="V153" s="17" t="s">
        <v>81</v>
      </c>
    </row>
    <row r="154" spans="1:22" ht="14.5" hidden="1" customHeight="1" outlineLevel="1" collapsed="1" x14ac:dyDescent="0.35">
      <c r="A154" s="230" t="str">
        <f>+'II. Cronograma de actividades'!C28</f>
        <v>3.8</v>
      </c>
      <c r="B154" s="223" t="str">
        <f>+IF(LEN('II. Cronograma de actividades'!D28)&gt;0,'II. Cronograma de actividades'!D28,"")</f>
        <v/>
      </c>
      <c r="C154" s="226" t="str">
        <f>+IF(LEN('II. Cronograma de actividades'!D28)&gt;0,'II. Cronograma de actividades'!E28,"")</f>
        <v/>
      </c>
      <c r="D154" s="229" t="str">
        <f>+IF(LEN('II. Cronograma de actividades'!D28)&gt;0,'II. Cronograma de actividades'!F28,"")</f>
        <v/>
      </c>
      <c r="E154" s="29" t="str">
        <f t="shared" si="5"/>
        <v>3.8.R1</v>
      </c>
      <c r="F154" s="102"/>
      <c r="G154" s="103"/>
      <c r="R154" s="36">
        <f>SUM(G154:G159)</f>
        <v>0</v>
      </c>
      <c r="U154" t="s">
        <v>61</v>
      </c>
      <c r="V154" s="17" t="s">
        <v>82</v>
      </c>
    </row>
    <row r="155" spans="1:22" ht="14.5" hidden="1" customHeight="1" outlineLevel="1" x14ac:dyDescent="0.35">
      <c r="A155" s="231"/>
      <c r="B155" s="224"/>
      <c r="C155" s="227"/>
      <c r="D155" s="224"/>
      <c r="E155" s="30" t="str">
        <f t="shared" si="5"/>
        <v>3.8.R2</v>
      </c>
      <c r="F155" s="104"/>
      <c r="G155" s="105"/>
      <c r="U155" t="s">
        <v>61</v>
      </c>
      <c r="V155" s="17" t="s">
        <v>83</v>
      </c>
    </row>
    <row r="156" spans="1:22" ht="15" hidden="1" customHeight="1" outlineLevel="1" x14ac:dyDescent="0.35">
      <c r="A156" s="231"/>
      <c r="B156" s="224"/>
      <c r="C156" s="227"/>
      <c r="D156" s="224"/>
      <c r="E156" s="28" t="str">
        <f t="shared" si="5"/>
        <v>3.8.R3</v>
      </c>
      <c r="F156" s="106"/>
      <c r="G156" s="107"/>
      <c r="U156" t="s">
        <v>61</v>
      </c>
      <c r="V156" s="17" t="s">
        <v>84</v>
      </c>
    </row>
    <row r="157" spans="1:22" ht="15" hidden="1" customHeight="1" outlineLevel="2" thickBot="1" x14ac:dyDescent="0.4">
      <c r="A157" s="231"/>
      <c r="B157" s="224"/>
      <c r="C157" s="227"/>
      <c r="D157" s="224"/>
      <c r="E157" s="30" t="str">
        <f t="shared" si="5"/>
        <v>3.8.R4</v>
      </c>
      <c r="F157" s="104"/>
      <c r="G157" s="105"/>
      <c r="U157" t="s">
        <v>61</v>
      </c>
      <c r="V157" s="18" t="s">
        <v>85</v>
      </c>
    </row>
    <row r="158" spans="1:22" ht="14.5" hidden="1" customHeight="1" outlineLevel="2" collapsed="1" x14ac:dyDescent="0.35">
      <c r="A158" s="231"/>
      <c r="B158" s="224"/>
      <c r="C158" s="227"/>
      <c r="D158" s="224"/>
      <c r="E158" s="28" t="str">
        <f t="shared" si="5"/>
        <v>3.8.R5</v>
      </c>
      <c r="F158" s="106"/>
      <c r="G158" s="107"/>
      <c r="U158" t="s">
        <v>62</v>
      </c>
      <c r="V158" s="16" t="s">
        <v>80</v>
      </c>
    </row>
    <row r="159" spans="1:22" ht="15" hidden="1" customHeight="1" outlineLevel="2" thickBot="1" x14ac:dyDescent="0.4">
      <c r="A159" s="232"/>
      <c r="B159" s="225"/>
      <c r="C159" s="228"/>
      <c r="D159" s="225"/>
      <c r="E159" s="31" t="str">
        <f t="shared" si="5"/>
        <v>3.8.R6</v>
      </c>
      <c r="F159" s="108"/>
      <c r="G159" s="109"/>
      <c r="U159" t="s">
        <v>62</v>
      </c>
      <c r="V159" s="17" t="s">
        <v>81</v>
      </c>
    </row>
    <row r="160" spans="1:22" ht="14.5" hidden="1" customHeight="1" outlineLevel="1" collapsed="1" x14ac:dyDescent="0.35">
      <c r="A160" s="230" t="str">
        <f>+'II. Cronograma de actividades'!C29</f>
        <v>3.9</v>
      </c>
      <c r="B160" s="223" t="str">
        <f>+IF(LEN('II. Cronograma de actividades'!D29)&gt;0,'II. Cronograma de actividades'!D29,"")</f>
        <v/>
      </c>
      <c r="C160" s="226" t="str">
        <f>+IF(LEN('II. Cronograma de actividades'!D29)&gt;0,'II. Cronograma de actividades'!E29,"")</f>
        <v/>
      </c>
      <c r="D160" s="229" t="str">
        <f>+IF(LEN('II. Cronograma de actividades'!D29)&gt;0,'II. Cronograma de actividades'!F29,"")</f>
        <v/>
      </c>
      <c r="E160" s="29" t="str">
        <f t="shared" si="5"/>
        <v>3.9.R1</v>
      </c>
      <c r="F160" s="102"/>
      <c r="G160" s="103"/>
      <c r="R160" s="36">
        <f>SUM(G160:G165)</f>
        <v>0</v>
      </c>
      <c r="U160" t="s">
        <v>62</v>
      </c>
      <c r="V160" s="17" t="s">
        <v>82</v>
      </c>
    </row>
    <row r="161" spans="1:22" ht="14.5" hidden="1" customHeight="1" outlineLevel="1" x14ac:dyDescent="0.35">
      <c r="A161" s="231"/>
      <c r="B161" s="224"/>
      <c r="C161" s="227"/>
      <c r="D161" s="224"/>
      <c r="E161" s="30" t="str">
        <f t="shared" si="5"/>
        <v>3.9.R2</v>
      </c>
      <c r="F161" s="104"/>
      <c r="G161" s="105"/>
      <c r="U161" t="s">
        <v>62</v>
      </c>
      <c r="V161" s="17" t="s">
        <v>83</v>
      </c>
    </row>
    <row r="162" spans="1:22" ht="14.5" hidden="1" customHeight="1" outlineLevel="1" x14ac:dyDescent="0.35">
      <c r="A162" s="231"/>
      <c r="B162" s="224"/>
      <c r="C162" s="227"/>
      <c r="D162" s="224"/>
      <c r="E162" s="28" t="str">
        <f t="shared" si="5"/>
        <v>3.9.R3</v>
      </c>
      <c r="F162" s="106"/>
      <c r="G162" s="107"/>
      <c r="U162" t="s">
        <v>62</v>
      </c>
      <c r="V162" s="17" t="s">
        <v>84</v>
      </c>
    </row>
    <row r="163" spans="1:22" ht="15" hidden="1" customHeight="1" outlineLevel="1" thickBot="1" x14ac:dyDescent="0.4">
      <c r="A163" s="231"/>
      <c r="B163" s="224"/>
      <c r="C163" s="227"/>
      <c r="D163" s="224"/>
      <c r="E163" s="30" t="str">
        <f t="shared" si="5"/>
        <v>3.9.R4</v>
      </c>
      <c r="F163" s="104"/>
      <c r="G163" s="105"/>
      <c r="U163" t="s">
        <v>62</v>
      </c>
      <c r="V163" s="18" t="s">
        <v>85</v>
      </c>
    </row>
    <row r="164" spans="1:22" ht="14.5" hidden="1" customHeight="1" outlineLevel="1" collapsed="1" x14ac:dyDescent="0.35">
      <c r="A164" s="231"/>
      <c r="B164" s="224"/>
      <c r="C164" s="227"/>
      <c r="D164" s="224"/>
      <c r="E164" s="28" t="str">
        <f t="shared" si="5"/>
        <v>3.9.R5</v>
      </c>
      <c r="F164" s="106"/>
      <c r="G164" s="107"/>
      <c r="U164" t="s">
        <v>65</v>
      </c>
      <c r="V164" s="16" t="s">
        <v>80</v>
      </c>
    </row>
    <row r="165" spans="1:22" ht="15" hidden="1" customHeight="1" outlineLevel="1" thickBot="1" x14ac:dyDescent="0.4">
      <c r="A165" s="232"/>
      <c r="B165" s="225"/>
      <c r="C165" s="228"/>
      <c r="D165" s="225"/>
      <c r="E165" s="31" t="str">
        <f t="shared" si="5"/>
        <v>3.9.R6</v>
      </c>
      <c r="F165" s="108"/>
      <c r="G165" s="109"/>
      <c r="U165" t="s">
        <v>65</v>
      </c>
      <c r="V165" s="17" t="s">
        <v>81</v>
      </c>
    </row>
    <row r="166" spans="1:22" ht="16.5" customHeight="1" collapsed="1" thickBot="1" x14ac:dyDescent="0.45">
      <c r="A166" s="233" t="s">
        <v>88</v>
      </c>
      <c r="B166" s="198"/>
      <c r="C166" s="198"/>
      <c r="D166" s="198"/>
      <c r="E166" s="236"/>
      <c r="F166" s="201"/>
      <c r="G166" s="35">
        <f>SUM(G112:G165)</f>
        <v>0</v>
      </c>
      <c r="U166" t="s">
        <v>65</v>
      </c>
      <c r="V166" s="17" t="s">
        <v>82</v>
      </c>
    </row>
    <row r="167" spans="1:22" ht="14.5" customHeight="1" thickBot="1" x14ac:dyDescent="0.4">
      <c r="A167" s="234" t="str">
        <f>+'II. Cronograma de actividades'!C30</f>
        <v>4.1</v>
      </c>
      <c r="B167" s="223" t="str">
        <f>+IF(LEN('II. Cronograma de actividades'!D30)&gt;0,'II. Cronograma de actividades'!D30,"")</f>
        <v/>
      </c>
      <c r="C167" s="237" t="str">
        <f>+IF(LEN('II. Cronograma de actividades'!D30)&gt;0,'II. Cronograma de actividades'!E30,"")</f>
        <v/>
      </c>
      <c r="D167" s="238" t="str">
        <f>+IF(LEN('II. Cronograma de actividades'!D30)&gt;0,'II. Cronograma de actividades'!F30,"")</f>
        <v/>
      </c>
      <c r="E167" s="29" t="str">
        <f t="shared" ref="E167:E198" si="6">+CONCATENATE(U164,".",V164)</f>
        <v>4.1.R1</v>
      </c>
      <c r="F167" s="102"/>
      <c r="G167" s="103"/>
      <c r="R167" s="36">
        <f>SUM(G167:G172)</f>
        <v>0</v>
      </c>
      <c r="U167" t="s">
        <v>65</v>
      </c>
      <c r="V167" s="17" t="s">
        <v>83</v>
      </c>
    </row>
    <row r="168" spans="1:22" ht="14.5" customHeight="1" thickBot="1" x14ac:dyDescent="0.4">
      <c r="A168" s="231"/>
      <c r="B168" s="224"/>
      <c r="C168" s="231"/>
      <c r="D168" s="224"/>
      <c r="E168" s="30" t="str">
        <f t="shared" si="6"/>
        <v>4.1.R2</v>
      </c>
      <c r="F168" s="102"/>
      <c r="G168" s="105"/>
      <c r="U168" t="s">
        <v>65</v>
      </c>
      <c r="V168" s="17" t="s">
        <v>84</v>
      </c>
    </row>
    <row r="169" spans="1:22" ht="15" customHeight="1" thickBot="1" x14ac:dyDescent="0.4">
      <c r="A169" s="231"/>
      <c r="B169" s="224"/>
      <c r="C169" s="231"/>
      <c r="D169" s="224"/>
      <c r="E169" s="28" t="str">
        <f t="shared" si="6"/>
        <v>4.1.R3</v>
      </c>
      <c r="F169" s="102"/>
      <c r="G169" s="107"/>
      <c r="U169" t="s">
        <v>65</v>
      </c>
      <c r="V169" s="18" t="s">
        <v>85</v>
      </c>
    </row>
    <row r="170" spans="1:22" ht="14.5" hidden="1" customHeight="1" outlineLevel="1" x14ac:dyDescent="0.4">
      <c r="A170" s="231"/>
      <c r="B170" s="224"/>
      <c r="C170" s="231"/>
      <c r="D170" s="224"/>
      <c r="E170" s="30" t="str">
        <f t="shared" si="6"/>
        <v>4.1.R4</v>
      </c>
      <c r="F170" s="102"/>
      <c r="G170" s="105"/>
      <c r="U170" t="s">
        <v>66</v>
      </c>
      <c r="V170" s="16" t="s">
        <v>80</v>
      </c>
    </row>
    <row r="171" spans="1:22" ht="14.5" hidden="1" customHeight="1" outlineLevel="1" x14ac:dyDescent="0.4">
      <c r="A171" s="231"/>
      <c r="B171" s="224"/>
      <c r="C171" s="231"/>
      <c r="D171" s="224"/>
      <c r="E171" s="28" t="str">
        <f t="shared" si="6"/>
        <v>4.1.R5</v>
      </c>
      <c r="F171" s="102"/>
      <c r="G171" s="107"/>
      <c r="U171" t="s">
        <v>66</v>
      </c>
      <c r="V171" s="17" t="s">
        <v>81</v>
      </c>
    </row>
    <row r="172" spans="1:22" ht="15" hidden="1" customHeight="1" outlineLevel="1" thickBot="1" x14ac:dyDescent="0.4">
      <c r="A172" s="235"/>
      <c r="B172" s="225"/>
      <c r="C172" s="235"/>
      <c r="D172" s="239"/>
      <c r="E172" s="31" t="str">
        <f t="shared" si="6"/>
        <v>4.1.R6</v>
      </c>
      <c r="F172" s="102"/>
      <c r="G172" s="109"/>
      <c r="U172" t="s">
        <v>66</v>
      </c>
      <c r="V172" s="17" t="s">
        <v>82</v>
      </c>
    </row>
    <row r="173" spans="1:22" ht="14.5" customHeight="1" collapsed="1" thickBot="1" x14ac:dyDescent="0.4">
      <c r="A173" s="230" t="str">
        <f>+'II. Cronograma de actividades'!C31</f>
        <v>4.2</v>
      </c>
      <c r="B173" s="223" t="str">
        <f>+IF(LEN('II. Cronograma de actividades'!D31)&gt;0,'II. Cronograma de actividades'!D31,"")</f>
        <v/>
      </c>
      <c r="C173" s="226" t="str">
        <f>+IF(LEN('II. Cronograma de actividades'!D31)&gt;0,'II. Cronograma de actividades'!E31,"")</f>
        <v/>
      </c>
      <c r="D173" s="229" t="str">
        <f>+IF(LEN('II. Cronograma de actividades'!D31)&gt;0,'II. Cronograma de actividades'!F31,"")</f>
        <v/>
      </c>
      <c r="E173" s="29" t="str">
        <f t="shared" si="6"/>
        <v>4.2.R1</v>
      </c>
      <c r="F173" s="102"/>
      <c r="G173" s="103"/>
      <c r="R173" s="36">
        <f>SUM(G173:G178)</f>
        <v>0</v>
      </c>
      <c r="U173" t="s">
        <v>66</v>
      </c>
      <c r="V173" s="17" t="s">
        <v>83</v>
      </c>
    </row>
    <row r="174" spans="1:22" ht="14.5" customHeight="1" thickBot="1" x14ac:dyDescent="0.4">
      <c r="A174" s="231"/>
      <c r="B174" s="224"/>
      <c r="C174" s="227"/>
      <c r="D174" s="224"/>
      <c r="E174" s="30" t="str">
        <f t="shared" si="6"/>
        <v>4.2.R2</v>
      </c>
      <c r="F174" s="102"/>
      <c r="G174" s="105"/>
      <c r="U174" t="s">
        <v>66</v>
      </c>
      <c r="V174" s="17" t="s">
        <v>84</v>
      </c>
    </row>
    <row r="175" spans="1:22" ht="15" customHeight="1" thickBot="1" x14ac:dyDescent="0.4">
      <c r="A175" s="231"/>
      <c r="B175" s="224"/>
      <c r="C175" s="227"/>
      <c r="D175" s="224"/>
      <c r="E175" s="28" t="str">
        <f t="shared" si="6"/>
        <v>4.2.R3</v>
      </c>
      <c r="F175" s="102"/>
      <c r="G175" s="107"/>
      <c r="U175" t="s">
        <v>66</v>
      </c>
      <c r="V175" s="18" t="s">
        <v>85</v>
      </c>
    </row>
    <row r="176" spans="1:22" ht="14.5" hidden="1" customHeight="1" outlineLevel="1" x14ac:dyDescent="0.4">
      <c r="A176" s="231"/>
      <c r="B176" s="224"/>
      <c r="C176" s="227"/>
      <c r="D176" s="224"/>
      <c r="E176" s="30" t="str">
        <f t="shared" si="6"/>
        <v>4.2.R4</v>
      </c>
      <c r="F176" s="102"/>
      <c r="G176" s="105"/>
      <c r="U176" t="s">
        <v>67</v>
      </c>
      <c r="V176" s="16" t="s">
        <v>80</v>
      </c>
    </row>
    <row r="177" spans="1:22" ht="14.5" hidden="1" customHeight="1" outlineLevel="1" x14ac:dyDescent="0.4">
      <c r="A177" s="231"/>
      <c r="B177" s="224"/>
      <c r="C177" s="227"/>
      <c r="D177" s="224"/>
      <c r="E177" s="28" t="str">
        <f t="shared" si="6"/>
        <v>4.2.R5</v>
      </c>
      <c r="F177" s="102"/>
      <c r="G177" s="107"/>
      <c r="U177" t="s">
        <v>67</v>
      </c>
      <c r="V177" s="17" t="s">
        <v>81</v>
      </c>
    </row>
    <row r="178" spans="1:22" ht="15" hidden="1" customHeight="1" outlineLevel="1" thickBot="1" x14ac:dyDescent="0.4">
      <c r="A178" s="232"/>
      <c r="B178" s="225"/>
      <c r="C178" s="228"/>
      <c r="D178" s="225"/>
      <c r="E178" s="31" t="str">
        <f t="shared" si="6"/>
        <v>4.2.R6</v>
      </c>
      <c r="F178" s="102"/>
      <c r="G178" s="109"/>
      <c r="U178" t="s">
        <v>67</v>
      </c>
      <c r="V178" s="17" t="s">
        <v>82</v>
      </c>
    </row>
    <row r="179" spans="1:22" ht="14.5" customHeight="1" collapsed="1" thickBot="1" x14ac:dyDescent="0.4">
      <c r="A179" s="230" t="str">
        <f>+'II. Cronograma de actividades'!C32</f>
        <v>4.3</v>
      </c>
      <c r="B179" s="223" t="str">
        <f>+IF(LEN('II. Cronograma de actividades'!D32)&gt;0,'II. Cronograma de actividades'!D32,"")</f>
        <v/>
      </c>
      <c r="C179" s="226" t="str">
        <f>+IF(LEN('II. Cronograma de actividades'!D32)&gt;0,'II. Cronograma de actividades'!E32,"")</f>
        <v/>
      </c>
      <c r="D179" s="229" t="str">
        <f>+IF(LEN('II. Cronograma de actividades'!D32)&gt;0,'II. Cronograma de actividades'!F32,"")</f>
        <v/>
      </c>
      <c r="E179" s="29" t="str">
        <f t="shared" si="6"/>
        <v>4.3.R1</v>
      </c>
      <c r="F179" s="102"/>
      <c r="G179" s="103"/>
      <c r="R179" s="36">
        <f>SUM(G179:G184)</f>
        <v>0</v>
      </c>
      <c r="U179" t="s">
        <v>67</v>
      </c>
      <c r="V179" s="17" t="s">
        <v>83</v>
      </c>
    </row>
    <row r="180" spans="1:22" ht="14.5" customHeight="1" thickBot="1" x14ac:dyDescent="0.4">
      <c r="A180" s="231"/>
      <c r="B180" s="224"/>
      <c r="C180" s="227"/>
      <c r="D180" s="224"/>
      <c r="E180" s="30" t="str">
        <f t="shared" si="6"/>
        <v>4.3.R2</v>
      </c>
      <c r="F180" s="102"/>
      <c r="G180" s="105"/>
      <c r="U180" t="s">
        <v>67</v>
      </c>
      <c r="V180" s="17" t="s">
        <v>84</v>
      </c>
    </row>
    <row r="181" spans="1:22" ht="15" customHeight="1" thickBot="1" x14ac:dyDescent="0.4">
      <c r="A181" s="231"/>
      <c r="B181" s="224"/>
      <c r="C181" s="227"/>
      <c r="D181" s="224"/>
      <c r="E181" s="28" t="str">
        <f t="shared" si="6"/>
        <v>4.3.R3</v>
      </c>
      <c r="F181" s="102"/>
      <c r="G181" s="107"/>
      <c r="U181" t="s">
        <v>67</v>
      </c>
      <c r="V181" s="18" t="s">
        <v>85</v>
      </c>
    </row>
    <row r="182" spans="1:22" ht="14.5" hidden="1" customHeight="1" outlineLevel="1" x14ac:dyDescent="0.4">
      <c r="A182" s="231"/>
      <c r="B182" s="224"/>
      <c r="C182" s="227"/>
      <c r="D182" s="224"/>
      <c r="E182" s="30" t="str">
        <f t="shared" si="6"/>
        <v>4.3.R4</v>
      </c>
      <c r="F182" s="102"/>
      <c r="G182" s="105"/>
      <c r="U182" t="s">
        <v>68</v>
      </c>
      <c r="V182" s="16" t="s">
        <v>80</v>
      </c>
    </row>
    <row r="183" spans="1:22" ht="14.5" hidden="1" customHeight="1" outlineLevel="1" x14ac:dyDescent="0.4">
      <c r="A183" s="231"/>
      <c r="B183" s="224"/>
      <c r="C183" s="227"/>
      <c r="D183" s="224"/>
      <c r="E183" s="28" t="str">
        <f t="shared" si="6"/>
        <v>4.3.R5</v>
      </c>
      <c r="F183" s="102"/>
      <c r="G183" s="107"/>
      <c r="U183" t="s">
        <v>68</v>
      </c>
      <c r="V183" s="17" t="s">
        <v>81</v>
      </c>
    </row>
    <row r="184" spans="1:22" ht="15" hidden="1" customHeight="1" outlineLevel="1" thickBot="1" x14ac:dyDescent="0.4">
      <c r="A184" s="232"/>
      <c r="B184" s="225"/>
      <c r="C184" s="228"/>
      <c r="D184" s="225"/>
      <c r="E184" s="31" t="str">
        <f t="shared" si="6"/>
        <v>4.3.R6</v>
      </c>
      <c r="F184" s="102"/>
      <c r="G184" s="109"/>
      <c r="U184" t="s">
        <v>68</v>
      </c>
      <c r="V184" s="17" t="s">
        <v>82</v>
      </c>
    </row>
    <row r="185" spans="1:22" ht="14.5" customHeight="1" collapsed="1" thickBot="1" x14ac:dyDescent="0.4">
      <c r="A185" s="230" t="str">
        <f>+'II. Cronograma de actividades'!C33</f>
        <v>4.4</v>
      </c>
      <c r="B185" s="223" t="str">
        <f>+IF(LEN('II. Cronograma de actividades'!D33)&gt;0,'II. Cronograma de actividades'!D33,"")</f>
        <v/>
      </c>
      <c r="C185" s="226" t="str">
        <f>+IF(LEN('II. Cronograma de actividades'!D33)&gt;0,'II. Cronograma de actividades'!E33,"")</f>
        <v/>
      </c>
      <c r="D185" s="229" t="str">
        <f>+IF(LEN('II. Cronograma de actividades'!D33)&gt;0,'II. Cronograma de actividades'!F33,"")</f>
        <v/>
      </c>
      <c r="E185" s="29" t="str">
        <f t="shared" si="6"/>
        <v>4.4.R1</v>
      </c>
      <c r="F185" s="102"/>
      <c r="G185" s="103"/>
      <c r="R185" s="36">
        <f>SUM(G185:G190)</f>
        <v>0</v>
      </c>
      <c r="U185" t="s">
        <v>68</v>
      </c>
      <c r="V185" s="17" t="s">
        <v>83</v>
      </c>
    </row>
    <row r="186" spans="1:22" ht="14.5" customHeight="1" thickBot="1" x14ac:dyDescent="0.4">
      <c r="A186" s="231"/>
      <c r="B186" s="224"/>
      <c r="C186" s="227"/>
      <c r="D186" s="224"/>
      <c r="E186" s="30" t="str">
        <f t="shared" si="6"/>
        <v>4.4.R2</v>
      </c>
      <c r="F186" s="102"/>
      <c r="G186" s="105"/>
      <c r="U186" t="s">
        <v>68</v>
      </c>
      <c r="V186" s="17" t="s">
        <v>84</v>
      </c>
    </row>
    <row r="187" spans="1:22" ht="15" customHeight="1" thickBot="1" x14ac:dyDescent="0.4">
      <c r="A187" s="231"/>
      <c r="B187" s="224"/>
      <c r="C187" s="227"/>
      <c r="D187" s="224"/>
      <c r="E187" s="28" t="str">
        <f t="shared" si="6"/>
        <v>4.4.R3</v>
      </c>
      <c r="F187" s="102"/>
      <c r="G187" s="107"/>
      <c r="U187" t="s">
        <v>68</v>
      </c>
      <c r="V187" s="18" t="s">
        <v>85</v>
      </c>
    </row>
    <row r="188" spans="1:22" ht="14.5" hidden="1" customHeight="1" outlineLevel="1" collapsed="1" x14ac:dyDescent="0.35">
      <c r="A188" s="231"/>
      <c r="B188" s="224"/>
      <c r="C188" s="227"/>
      <c r="D188" s="224"/>
      <c r="E188" s="30" t="str">
        <f t="shared" si="6"/>
        <v>4.4.R4</v>
      </c>
      <c r="F188" s="104"/>
      <c r="G188" s="105"/>
      <c r="U188" t="s">
        <v>69</v>
      </c>
      <c r="V188" s="16" t="s">
        <v>80</v>
      </c>
    </row>
    <row r="189" spans="1:22" ht="14.5" hidden="1" customHeight="1" outlineLevel="1" x14ac:dyDescent="0.35">
      <c r="A189" s="231"/>
      <c r="B189" s="224"/>
      <c r="C189" s="227"/>
      <c r="D189" s="224"/>
      <c r="E189" s="28" t="str">
        <f t="shared" si="6"/>
        <v>4.4.R5</v>
      </c>
      <c r="F189" s="106"/>
      <c r="G189" s="107"/>
      <c r="U189" t="s">
        <v>69</v>
      </c>
      <c r="V189" s="17" t="s">
        <v>81</v>
      </c>
    </row>
    <row r="190" spans="1:22" ht="15" hidden="1" customHeight="1" outlineLevel="1" thickBot="1" x14ac:dyDescent="0.4">
      <c r="A190" s="232"/>
      <c r="B190" s="225"/>
      <c r="C190" s="228"/>
      <c r="D190" s="225"/>
      <c r="E190" s="31" t="str">
        <f t="shared" si="6"/>
        <v>4.4.R6</v>
      </c>
      <c r="F190" s="108"/>
      <c r="G190" s="109"/>
      <c r="U190" t="s">
        <v>69</v>
      </c>
      <c r="V190" s="17" t="s">
        <v>82</v>
      </c>
    </row>
    <row r="191" spans="1:22" ht="14.5" hidden="1" customHeight="1" outlineLevel="1" collapsed="1" x14ac:dyDescent="0.35">
      <c r="A191" s="230" t="str">
        <f>+'II. Cronograma de actividades'!C34</f>
        <v>4.5</v>
      </c>
      <c r="B191" s="223" t="str">
        <f>+IF(LEN('II. Cronograma de actividades'!D34)&gt;0,'II. Cronograma de actividades'!D34,"")</f>
        <v/>
      </c>
      <c r="C191" s="226" t="str">
        <f>+IF(LEN('II. Cronograma de actividades'!D34)&gt;0,'II. Cronograma de actividades'!E34,"")</f>
        <v/>
      </c>
      <c r="D191" s="229" t="str">
        <f>+IF(LEN('II. Cronograma de actividades'!D34)&gt;0,'II. Cronograma de actividades'!F34,"")</f>
        <v/>
      </c>
      <c r="E191" s="29" t="str">
        <f t="shared" si="6"/>
        <v>4.5.R1</v>
      </c>
      <c r="F191" s="102"/>
      <c r="G191" s="103"/>
      <c r="R191" s="36">
        <f>SUM(G191:G196)</f>
        <v>0</v>
      </c>
      <c r="U191" t="s">
        <v>69</v>
      </c>
      <c r="V191" s="17" t="s">
        <v>83</v>
      </c>
    </row>
    <row r="192" spans="1:22" ht="14.5" hidden="1" customHeight="1" outlineLevel="1" x14ac:dyDescent="0.35">
      <c r="A192" s="231"/>
      <c r="B192" s="224"/>
      <c r="C192" s="227"/>
      <c r="D192" s="224"/>
      <c r="E192" s="30" t="str">
        <f t="shared" si="6"/>
        <v>4.5.R2</v>
      </c>
      <c r="F192" s="104"/>
      <c r="G192" s="105"/>
      <c r="U192" t="s">
        <v>69</v>
      </c>
      <c r="V192" s="17" t="s">
        <v>84</v>
      </c>
    </row>
    <row r="193" spans="1:22" ht="15" hidden="1" customHeight="1" outlineLevel="1" thickBot="1" x14ac:dyDescent="0.4">
      <c r="A193" s="231"/>
      <c r="B193" s="224"/>
      <c r="C193" s="227"/>
      <c r="D193" s="224"/>
      <c r="E193" s="28" t="str">
        <f t="shared" si="6"/>
        <v>4.5.R3</v>
      </c>
      <c r="F193" s="106"/>
      <c r="G193" s="107"/>
      <c r="U193" t="s">
        <v>69</v>
      </c>
      <c r="V193" s="18" t="s">
        <v>85</v>
      </c>
    </row>
    <row r="194" spans="1:22" ht="14.5" hidden="1" customHeight="1" outlineLevel="2" x14ac:dyDescent="0.35">
      <c r="A194" s="231"/>
      <c r="B194" s="224"/>
      <c r="C194" s="227"/>
      <c r="D194" s="224"/>
      <c r="E194" s="30" t="str">
        <f t="shared" si="6"/>
        <v>4.5.R4</v>
      </c>
      <c r="F194" s="104"/>
      <c r="G194" s="105"/>
      <c r="U194" t="s">
        <v>70</v>
      </c>
      <c r="V194" s="16" t="s">
        <v>80</v>
      </c>
    </row>
    <row r="195" spans="1:22" ht="14.5" hidden="1" customHeight="1" outlineLevel="2" x14ac:dyDescent="0.35">
      <c r="A195" s="231"/>
      <c r="B195" s="224"/>
      <c r="C195" s="227"/>
      <c r="D195" s="224"/>
      <c r="E195" s="28" t="str">
        <f t="shared" si="6"/>
        <v>4.5.R5</v>
      </c>
      <c r="F195" s="106"/>
      <c r="G195" s="107"/>
      <c r="U195" t="s">
        <v>70</v>
      </c>
      <c r="V195" s="17" t="s">
        <v>81</v>
      </c>
    </row>
    <row r="196" spans="1:22" ht="15" hidden="1" customHeight="1" outlineLevel="2" thickBot="1" x14ac:dyDescent="0.4">
      <c r="A196" s="232"/>
      <c r="B196" s="225"/>
      <c r="C196" s="228"/>
      <c r="D196" s="225"/>
      <c r="E196" s="31" t="str">
        <f t="shared" si="6"/>
        <v>4.5.R6</v>
      </c>
      <c r="F196" s="108"/>
      <c r="G196" s="109"/>
      <c r="U196" t="s">
        <v>70</v>
      </c>
      <c r="V196" s="17" t="s">
        <v>82</v>
      </c>
    </row>
    <row r="197" spans="1:22" ht="14.5" hidden="1" customHeight="1" outlineLevel="1" collapsed="1" x14ac:dyDescent="0.35">
      <c r="A197" s="230" t="str">
        <f>+'II. Cronograma de actividades'!C35</f>
        <v>4.6</v>
      </c>
      <c r="B197" s="223" t="str">
        <f>+IF(LEN('II. Cronograma de actividades'!D35)&gt;0,'II. Cronograma de actividades'!D35,"")</f>
        <v/>
      </c>
      <c r="C197" s="226" t="str">
        <f>+IF(LEN('II. Cronograma de actividades'!D35)&gt;0,'II. Cronograma de actividades'!E35,"")</f>
        <v/>
      </c>
      <c r="D197" s="229" t="str">
        <f>+IF(LEN('II. Cronograma de actividades'!D35)&gt;0,'II. Cronograma de actividades'!F35,"")</f>
        <v/>
      </c>
      <c r="E197" s="29" t="str">
        <f t="shared" si="6"/>
        <v>4.6.R1</v>
      </c>
      <c r="F197" s="102"/>
      <c r="G197" s="103"/>
      <c r="R197" s="36">
        <f>SUM(G197:G202)</f>
        <v>0</v>
      </c>
      <c r="U197" t="s">
        <v>70</v>
      </c>
      <c r="V197" s="17" t="s">
        <v>83</v>
      </c>
    </row>
    <row r="198" spans="1:22" ht="14.5" hidden="1" customHeight="1" outlineLevel="1" x14ac:dyDescent="0.35">
      <c r="A198" s="231"/>
      <c r="B198" s="224"/>
      <c r="C198" s="227"/>
      <c r="D198" s="224"/>
      <c r="E198" s="30" t="str">
        <f t="shared" si="6"/>
        <v>4.6.R2</v>
      </c>
      <c r="F198" s="104"/>
      <c r="G198" s="105"/>
      <c r="U198" t="s">
        <v>70</v>
      </c>
      <c r="V198" s="17" t="s">
        <v>84</v>
      </c>
    </row>
    <row r="199" spans="1:22" ht="15" hidden="1" customHeight="1" outlineLevel="1" thickBot="1" x14ac:dyDescent="0.4">
      <c r="A199" s="231"/>
      <c r="B199" s="224"/>
      <c r="C199" s="227"/>
      <c r="D199" s="224"/>
      <c r="E199" s="28" t="str">
        <f t="shared" ref="E199:E220" si="7">+CONCATENATE(U196,".",V196)</f>
        <v>4.6.R3</v>
      </c>
      <c r="F199" s="106"/>
      <c r="G199" s="107"/>
      <c r="U199" t="s">
        <v>70</v>
      </c>
      <c r="V199" s="18" t="s">
        <v>85</v>
      </c>
    </row>
    <row r="200" spans="1:22" ht="14.5" hidden="1" customHeight="1" outlineLevel="2" x14ac:dyDescent="0.35">
      <c r="A200" s="231"/>
      <c r="B200" s="224"/>
      <c r="C200" s="227"/>
      <c r="D200" s="224"/>
      <c r="E200" s="30" t="str">
        <f t="shared" si="7"/>
        <v>4.6.R4</v>
      </c>
      <c r="F200" s="104"/>
      <c r="G200" s="105"/>
      <c r="U200" t="s">
        <v>71</v>
      </c>
      <c r="V200" s="16" t="s">
        <v>80</v>
      </c>
    </row>
    <row r="201" spans="1:22" ht="14.5" hidden="1" customHeight="1" outlineLevel="2" x14ac:dyDescent="0.35">
      <c r="A201" s="231"/>
      <c r="B201" s="224"/>
      <c r="C201" s="227"/>
      <c r="D201" s="224"/>
      <c r="E201" s="28" t="str">
        <f t="shared" si="7"/>
        <v>4.6.R5</v>
      </c>
      <c r="F201" s="106"/>
      <c r="G201" s="107"/>
      <c r="U201" t="s">
        <v>71</v>
      </c>
      <c r="V201" s="17" t="s">
        <v>81</v>
      </c>
    </row>
    <row r="202" spans="1:22" ht="15" hidden="1" customHeight="1" outlineLevel="2" thickBot="1" x14ac:dyDescent="0.4">
      <c r="A202" s="232"/>
      <c r="B202" s="225"/>
      <c r="C202" s="228"/>
      <c r="D202" s="225"/>
      <c r="E202" s="31" t="str">
        <f t="shared" si="7"/>
        <v>4.6.R6</v>
      </c>
      <c r="F202" s="108"/>
      <c r="G202" s="109"/>
      <c r="U202" t="s">
        <v>71</v>
      </c>
      <c r="V202" s="17" t="s">
        <v>82</v>
      </c>
    </row>
    <row r="203" spans="1:22" ht="14.5" hidden="1" customHeight="1" outlineLevel="1" collapsed="1" x14ac:dyDescent="0.35">
      <c r="A203" s="230" t="str">
        <f>+'II. Cronograma de actividades'!C36</f>
        <v>4.7</v>
      </c>
      <c r="B203" s="223" t="str">
        <f>+IF(LEN('II. Cronograma de actividades'!D36)&gt;0,'II. Cronograma de actividades'!D36,"")</f>
        <v/>
      </c>
      <c r="C203" s="226" t="str">
        <f>+IF(LEN('II. Cronograma de actividades'!D36)&gt;0,'II. Cronograma de actividades'!E36,"")</f>
        <v/>
      </c>
      <c r="D203" s="229" t="str">
        <f>+IF(LEN('II. Cronograma de actividades'!D36)&gt;0,'II. Cronograma de actividades'!F36,"")</f>
        <v/>
      </c>
      <c r="E203" s="29" t="str">
        <f t="shared" si="7"/>
        <v>4.7.R1</v>
      </c>
      <c r="F203" s="102"/>
      <c r="G203" s="103"/>
      <c r="R203" s="36">
        <f>SUM(G203:G208)</f>
        <v>0</v>
      </c>
      <c r="U203" t="s">
        <v>71</v>
      </c>
      <c r="V203" s="17" t="s">
        <v>83</v>
      </c>
    </row>
    <row r="204" spans="1:22" ht="14.5" hidden="1" customHeight="1" outlineLevel="1" x14ac:dyDescent="0.35">
      <c r="A204" s="231"/>
      <c r="B204" s="224"/>
      <c r="C204" s="227"/>
      <c r="D204" s="224"/>
      <c r="E204" s="30" t="str">
        <f t="shared" si="7"/>
        <v>4.7.R2</v>
      </c>
      <c r="F204" s="104"/>
      <c r="G204" s="105"/>
      <c r="U204" t="s">
        <v>71</v>
      </c>
      <c r="V204" s="17" t="s">
        <v>84</v>
      </c>
    </row>
    <row r="205" spans="1:22" ht="15" hidden="1" customHeight="1" outlineLevel="1" thickBot="1" x14ac:dyDescent="0.4">
      <c r="A205" s="231"/>
      <c r="B205" s="224"/>
      <c r="C205" s="227"/>
      <c r="D205" s="224"/>
      <c r="E205" s="28" t="str">
        <f t="shared" si="7"/>
        <v>4.7.R3</v>
      </c>
      <c r="F205" s="106"/>
      <c r="G205" s="107"/>
      <c r="U205" t="s">
        <v>71</v>
      </c>
      <c r="V205" s="18" t="s">
        <v>85</v>
      </c>
    </row>
    <row r="206" spans="1:22" ht="14.5" hidden="1" customHeight="1" outlineLevel="2" x14ac:dyDescent="0.35">
      <c r="A206" s="231"/>
      <c r="B206" s="224"/>
      <c r="C206" s="227"/>
      <c r="D206" s="224"/>
      <c r="E206" s="30" t="str">
        <f t="shared" si="7"/>
        <v>4.7.R4</v>
      </c>
      <c r="F206" s="104"/>
      <c r="G206" s="105"/>
      <c r="U206" t="s">
        <v>72</v>
      </c>
      <c r="V206" s="16" t="s">
        <v>80</v>
      </c>
    </row>
    <row r="207" spans="1:22" ht="14.5" hidden="1" customHeight="1" outlineLevel="2" x14ac:dyDescent="0.35">
      <c r="A207" s="231"/>
      <c r="B207" s="224"/>
      <c r="C207" s="227"/>
      <c r="D207" s="224"/>
      <c r="E207" s="28" t="str">
        <f t="shared" si="7"/>
        <v>4.7.R5</v>
      </c>
      <c r="F207" s="106"/>
      <c r="G207" s="107"/>
      <c r="U207" t="s">
        <v>72</v>
      </c>
      <c r="V207" s="17" t="s">
        <v>81</v>
      </c>
    </row>
    <row r="208" spans="1:22" ht="15" hidden="1" customHeight="1" outlineLevel="2" thickBot="1" x14ac:dyDescent="0.4">
      <c r="A208" s="232"/>
      <c r="B208" s="225"/>
      <c r="C208" s="228"/>
      <c r="D208" s="225"/>
      <c r="E208" s="31" t="str">
        <f t="shared" si="7"/>
        <v>4.7.R6</v>
      </c>
      <c r="F208" s="108"/>
      <c r="G208" s="109"/>
      <c r="U208" t="s">
        <v>72</v>
      </c>
      <c r="V208" s="17" t="s">
        <v>82</v>
      </c>
    </row>
    <row r="209" spans="1:22" ht="14.5" hidden="1" customHeight="1" outlineLevel="1" collapsed="1" x14ac:dyDescent="0.35">
      <c r="A209" s="230" t="str">
        <f>+'II. Cronograma de actividades'!C37</f>
        <v>4.8</v>
      </c>
      <c r="B209" s="223" t="str">
        <f>+IF(LEN('II. Cronograma de actividades'!D37)&gt;0,'II. Cronograma de actividades'!D37,"")</f>
        <v/>
      </c>
      <c r="C209" s="226" t="str">
        <f>+IF(LEN('II. Cronograma de actividades'!D37)&gt;0,'II. Cronograma de actividades'!E37,"")</f>
        <v/>
      </c>
      <c r="D209" s="229" t="str">
        <f>+IF(LEN('II. Cronograma de actividades'!D37)&gt;0,'II. Cronograma de actividades'!F37,"")</f>
        <v/>
      </c>
      <c r="E209" s="29" t="str">
        <f t="shared" si="7"/>
        <v>4.8.R1</v>
      </c>
      <c r="F209" s="102"/>
      <c r="G209" s="103"/>
      <c r="R209" s="36">
        <f>SUM(G209:G214)</f>
        <v>0</v>
      </c>
      <c r="U209" t="s">
        <v>72</v>
      </c>
      <c r="V209" s="17" t="s">
        <v>83</v>
      </c>
    </row>
    <row r="210" spans="1:22" ht="14.5" hidden="1" customHeight="1" outlineLevel="1" x14ac:dyDescent="0.35">
      <c r="A210" s="231"/>
      <c r="B210" s="224"/>
      <c r="C210" s="227"/>
      <c r="D210" s="224"/>
      <c r="E210" s="30" t="str">
        <f t="shared" si="7"/>
        <v>4.8.R2</v>
      </c>
      <c r="F210" s="104"/>
      <c r="G210" s="105"/>
      <c r="U210" t="s">
        <v>72</v>
      </c>
      <c r="V210" s="17" t="s">
        <v>84</v>
      </c>
    </row>
    <row r="211" spans="1:22" ht="15" hidden="1" customHeight="1" outlineLevel="1" thickBot="1" x14ac:dyDescent="0.4">
      <c r="A211" s="231"/>
      <c r="B211" s="224"/>
      <c r="C211" s="227"/>
      <c r="D211" s="224"/>
      <c r="E211" s="28" t="str">
        <f t="shared" si="7"/>
        <v>4.8.R3</v>
      </c>
      <c r="F211" s="106"/>
      <c r="G211" s="107"/>
      <c r="U211" t="s">
        <v>72</v>
      </c>
      <c r="V211" s="18" t="s">
        <v>85</v>
      </c>
    </row>
    <row r="212" spans="1:22" ht="14.5" hidden="1" customHeight="1" outlineLevel="2" x14ac:dyDescent="0.35">
      <c r="A212" s="231"/>
      <c r="B212" s="224"/>
      <c r="C212" s="227"/>
      <c r="D212" s="224"/>
      <c r="E212" s="30" t="str">
        <f t="shared" si="7"/>
        <v>4.8.R4</v>
      </c>
      <c r="F212" s="104"/>
      <c r="G212" s="105"/>
      <c r="U212" t="s">
        <v>73</v>
      </c>
      <c r="V212" s="16" t="s">
        <v>80</v>
      </c>
    </row>
    <row r="213" spans="1:22" ht="14.5" hidden="1" customHeight="1" outlineLevel="2" x14ac:dyDescent="0.35">
      <c r="A213" s="231"/>
      <c r="B213" s="224"/>
      <c r="C213" s="227"/>
      <c r="D213" s="224"/>
      <c r="E213" s="28" t="str">
        <f t="shared" si="7"/>
        <v>4.8.R5</v>
      </c>
      <c r="F213" s="106"/>
      <c r="G213" s="107"/>
      <c r="U213" t="s">
        <v>73</v>
      </c>
      <c r="V213" s="17" t="s">
        <v>81</v>
      </c>
    </row>
    <row r="214" spans="1:22" ht="15" hidden="1" customHeight="1" outlineLevel="2" thickBot="1" x14ac:dyDescent="0.4">
      <c r="A214" s="232"/>
      <c r="B214" s="225"/>
      <c r="C214" s="228"/>
      <c r="D214" s="225"/>
      <c r="E214" s="31" t="str">
        <f t="shared" si="7"/>
        <v>4.8.R6</v>
      </c>
      <c r="F214" s="108"/>
      <c r="G214" s="109"/>
      <c r="U214" t="s">
        <v>73</v>
      </c>
      <c r="V214" s="17" t="s">
        <v>82</v>
      </c>
    </row>
    <row r="215" spans="1:22" ht="14.5" hidden="1" customHeight="1" outlineLevel="1" collapsed="1" x14ac:dyDescent="0.35">
      <c r="A215" s="230" t="str">
        <f>+'II. Cronograma de actividades'!C38</f>
        <v>4.9</v>
      </c>
      <c r="B215" s="223" t="str">
        <f>+IF(LEN('II. Cronograma de actividades'!D38)&gt;0,'II. Cronograma de actividades'!D38,"")</f>
        <v/>
      </c>
      <c r="C215" s="226" t="str">
        <f>+IF(LEN('II. Cronograma de actividades'!D38)&gt;0,'II. Cronograma de actividades'!E38,"")</f>
        <v/>
      </c>
      <c r="D215" s="229" t="str">
        <f>+IF(LEN('II. Cronograma de actividades'!D38)&gt;0,'II. Cronograma de actividades'!F38,"")</f>
        <v/>
      </c>
      <c r="E215" s="29" t="str">
        <f t="shared" si="7"/>
        <v>4.9.R1</v>
      </c>
      <c r="F215" s="102"/>
      <c r="G215" s="103"/>
      <c r="R215" s="36">
        <f>SUM(G215:G220)</f>
        <v>0</v>
      </c>
      <c r="U215" t="s">
        <v>73</v>
      </c>
      <c r="V215" s="17" t="s">
        <v>83</v>
      </c>
    </row>
    <row r="216" spans="1:22" ht="14.5" hidden="1" customHeight="1" outlineLevel="1" x14ac:dyDescent="0.35">
      <c r="A216" s="231"/>
      <c r="B216" s="224"/>
      <c r="C216" s="227"/>
      <c r="D216" s="224"/>
      <c r="E216" s="30" t="str">
        <f t="shared" si="7"/>
        <v>4.9.R2</v>
      </c>
      <c r="F216" s="104"/>
      <c r="G216" s="105"/>
      <c r="U216" t="s">
        <v>73</v>
      </c>
      <c r="V216" s="17" t="s">
        <v>84</v>
      </c>
    </row>
    <row r="217" spans="1:22" ht="15" hidden="1" customHeight="1" outlineLevel="1" thickBot="1" x14ac:dyDescent="0.4">
      <c r="A217" s="231"/>
      <c r="B217" s="224"/>
      <c r="C217" s="227"/>
      <c r="D217" s="224"/>
      <c r="E217" s="28" t="str">
        <f t="shared" si="7"/>
        <v>4.9.R3</v>
      </c>
      <c r="F217" s="106"/>
      <c r="G217" s="107"/>
      <c r="U217" t="s">
        <v>73</v>
      </c>
      <c r="V217" s="18" t="s">
        <v>85</v>
      </c>
    </row>
    <row r="218" spans="1:22" ht="14.5" hidden="1" customHeight="1" outlineLevel="1" x14ac:dyDescent="0.35">
      <c r="A218" s="231"/>
      <c r="B218" s="224"/>
      <c r="C218" s="227"/>
      <c r="D218" s="224"/>
      <c r="E218" s="30" t="str">
        <f t="shared" si="7"/>
        <v>4.9.R4</v>
      </c>
      <c r="F218" s="104"/>
      <c r="G218" s="105"/>
    </row>
    <row r="219" spans="1:22" ht="14.5" hidden="1" customHeight="1" outlineLevel="1" x14ac:dyDescent="0.35">
      <c r="A219" s="231"/>
      <c r="B219" s="224"/>
      <c r="C219" s="227"/>
      <c r="D219" s="224"/>
      <c r="E219" s="28" t="str">
        <f t="shared" si="7"/>
        <v>4.9.R5</v>
      </c>
      <c r="F219" s="106"/>
      <c r="G219" s="107"/>
    </row>
    <row r="220" spans="1:22" ht="15" hidden="1" customHeight="1" outlineLevel="1" thickBot="1" x14ac:dyDescent="0.4">
      <c r="A220" s="232"/>
      <c r="B220" s="225"/>
      <c r="C220" s="228"/>
      <c r="D220" s="225"/>
      <c r="E220" s="31" t="str">
        <f t="shared" si="7"/>
        <v>4.9.R6</v>
      </c>
      <c r="F220" s="108"/>
      <c r="G220" s="109"/>
    </row>
    <row r="221" spans="1:22" ht="16.5" customHeight="1" collapsed="1" thickBot="1" x14ac:dyDescent="0.45">
      <c r="A221" s="233" t="s">
        <v>89</v>
      </c>
      <c r="B221" s="198"/>
      <c r="C221" s="198"/>
      <c r="D221" s="198"/>
      <c r="E221" s="240"/>
      <c r="F221" s="241"/>
      <c r="G221" s="34">
        <f>SUM(G167:G220)</f>
        <v>0</v>
      </c>
    </row>
    <row r="222" spans="1:22" ht="15" customHeight="1" thickBot="1" x14ac:dyDescent="0.4"/>
    <row r="223" spans="1:22" ht="16.5" customHeight="1" thickBot="1" x14ac:dyDescent="0.45">
      <c r="A223" s="244" t="s">
        <v>151</v>
      </c>
      <c r="B223" s="241"/>
      <c r="C223" s="241"/>
      <c r="D223" s="245"/>
      <c r="G223" s="110"/>
      <c r="O223" t="str">
        <f>+A223</f>
        <v>Gastos de administración y soporte</v>
      </c>
      <c r="P223" s="36">
        <f>+G223</f>
        <v>0</v>
      </c>
    </row>
    <row r="224" spans="1:22" ht="15" customHeight="1" thickBot="1" x14ac:dyDescent="0.4">
      <c r="O224" t="str">
        <f>+A225</f>
        <v>Imprevistos</v>
      </c>
      <c r="P224" s="36">
        <f>+G225</f>
        <v>0</v>
      </c>
    </row>
    <row r="225" spans="1:7" ht="16.5" customHeight="1" thickBot="1" x14ac:dyDescent="0.45">
      <c r="A225" s="244" t="s">
        <v>90</v>
      </c>
      <c r="B225" s="241"/>
      <c r="C225" s="241"/>
      <c r="D225" s="245"/>
      <c r="G225" s="110"/>
    </row>
    <row r="226" spans="1:7" ht="15" customHeight="1" thickBot="1" x14ac:dyDescent="0.4"/>
    <row r="227" spans="1:7" ht="17" customHeight="1" thickBot="1" x14ac:dyDescent="0.45">
      <c r="A227" s="242" t="s">
        <v>91</v>
      </c>
      <c r="B227" s="243"/>
      <c r="C227" s="243"/>
      <c r="D227" s="243"/>
      <c r="E227" s="32"/>
      <c r="F227" s="32"/>
      <c r="G227" s="33">
        <f>+G221+G166+G111+G56+G223+G225</f>
        <v>0</v>
      </c>
    </row>
  </sheetData>
  <sheetProtection algorithmName="SHA-512" hashValue="Sn1Uj2pj5O7Q2pxkAcBC7bO4H/jm46MLv8g29eck9GYsGnTzb0g5ZVDY1zMe05POAACEYLAiwbBGkP6X7nY0Aw==" saltValue="yBNxM21bOuVAn327lD0sSA==" spinCount="100000" sheet="1" objects="1" scenarios="1" formatCells="0"/>
  <mergeCells count="155">
    <mergeCell ref="A221:D221"/>
    <mergeCell ref="E221:F221"/>
    <mergeCell ref="A227:D227"/>
    <mergeCell ref="A225:D225"/>
    <mergeCell ref="A223:D223"/>
    <mergeCell ref="B112:B117"/>
    <mergeCell ref="C112:C117"/>
    <mergeCell ref="D112:D117"/>
    <mergeCell ref="A111:D111"/>
    <mergeCell ref="E111:F111"/>
    <mergeCell ref="A166:D166"/>
    <mergeCell ref="E166:F166"/>
    <mergeCell ref="B215:B220"/>
    <mergeCell ref="C215:C220"/>
    <mergeCell ref="D215:D220"/>
    <mergeCell ref="B209:B214"/>
    <mergeCell ref="C209:C214"/>
    <mergeCell ref="D209:D214"/>
    <mergeCell ref="B167:B172"/>
    <mergeCell ref="C167:C172"/>
    <mergeCell ref="D167:D172"/>
    <mergeCell ref="B154:B159"/>
    <mergeCell ref="C154:C159"/>
    <mergeCell ref="D154:D159"/>
    <mergeCell ref="E56:F56"/>
    <mergeCell ref="A57:A62"/>
    <mergeCell ref="B57:B62"/>
    <mergeCell ref="C57:C62"/>
    <mergeCell ref="D57:D62"/>
    <mergeCell ref="B203:B208"/>
    <mergeCell ref="C203:C208"/>
    <mergeCell ref="D203:D208"/>
    <mergeCell ref="B191:B196"/>
    <mergeCell ref="C191:C196"/>
    <mergeCell ref="D191:D196"/>
    <mergeCell ref="B197:B202"/>
    <mergeCell ref="C197:C202"/>
    <mergeCell ref="D197:D202"/>
    <mergeCell ref="B179:B184"/>
    <mergeCell ref="C179:C184"/>
    <mergeCell ref="D179:D184"/>
    <mergeCell ref="B185:B190"/>
    <mergeCell ref="C185:C190"/>
    <mergeCell ref="D185:D190"/>
    <mergeCell ref="B173:B178"/>
    <mergeCell ref="C173:C178"/>
    <mergeCell ref="D173:D178"/>
    <mergeCell ref="B160:B165"/>
    <mergeCell ref="C160:C165"/>
    <mergeCell ref="D160:D165"/>
    <mergeCell ref="B142:B147"/>
    <mergeCell ref="C142:C147"/>
    <mergeCell ref="D142:D147"/>
    <mergeCell ref="B148:B153"/>
    <mergeCell ref="C148:C153"/>
    <mergeCell ref="D148:D153"/>
    <mergeCell ref="B130:B135"/>
    <mergeCell ref="C130:C135"/>
    <mergeCell ref="D130:D135"/>
    <mergeCell ref="B136:B141"/>
    <mergeCell ref="C136:C141"/>
    <mergeCell ref="D136:D141"/>
    <mergeCell ref="B118:B123"/>
    <mergeCell ref="C118:C123"/>
    <mergeCell ref="D118:D123"/>
    <mergeCell ref="B124:B129"/>
    <mergeCell ref="C124:C129"/>
    <mergeCell ref="D124:D129"/>
    <mergeCell ref="B105:B110"/>
    <mergeCell ref="C105:C110"/>
    <mergeCell ref="D105:D110"/>
    <mergeCell ref="B44:B49"/>
    <mergeCell ref="C44:C49"/>
    <mergeCell ref="D44:D49"/>
    <mergeCell ref="B50:B55"/>
    <mergeCell ref="C50:C55"/>
    <mergeCell ref="D50:D55"/>
    <mergeCell ref="B93:B98"/>
    <mergeCell ref="C93:C98"/>
    <mergeCell ref="D93:D98"/>
    <mergeCell ref="B87:B92"/>
    <mergeCell ref="C87:C92"/>
    <mergeCell ref="D87:D92"/>
    <mergeCell ref="A105:A110"/>
    <mergeCell ref="A63:A68"/>
    <mergeCell ref="A69:A74"/>
    <mergeCell ref="B69:B74"/>
    <mergeCell ref="C69:C74"/>
    <mergeCell ref="D69:D74"/>
    <mergeCell ref="B75:B80"/>
    <mergeCell ref="C75:C80"/>
    <mergeCell ref="D75:D80"/>
    <mergeCell ref="C63:C68"/>
    <mergeCell ref="D63:D68"/>
    <mergeCell ref="B99:B104"/>
    <mergeCell ref="C99:C104"/>
    <mergeCell ref="D99:D104"/>
    <mergeCell ref="A203:A208"/>
    <mergeCell ref="A209:A214"/>
    <mergeCell ref="A215:A220"/>
    <mergeCell ref="A148:A153"/>
    <mergeCell ref="A154:A159"/>
    <mergeCell ref="A160:A165"/>
    <mergeCell ref="A173:A178"/>
    <mergeCell ref="A179:A184"/>
    <mergeCell ref="A167:A172"/>
    <mergeCell ref="A185:A190"/>
    <mergeCell ref="D20:D25"/>
    <mergeCell ref="B26:B31"/>
    <mergeCell ref="C26:C31"/>
    <mergeCell ref="D26:D31"/>
    <mergeCell ref="B32:B37"/>
    <mergeCell ref="C32:C37"/>
    <mergeCell ref="D32:D37"/>
    <mergeCell ref="A191:A196"/>
    <mergeCell ref="A197:A202"/>
    <mergeCell ref="B81:B86"/>
    <mergeCell ref="C81:C86"/>
    <mergeCell ref="D81:D86"/>
    <mergeCell ref="A56:D56"/>
    <mergeCell ref="A118:A123"/>
    <mergeCell ref="A124:A129"/>
    <mergeCell ref="A130:A135"/>
    <mergeCell ref="A136:A141"/>
    <mergeCell ref="A142:A147"/>
    <mergeCell ref="A112:A117"/>
    <mergeCell ref="A75:A80"/>
    <mergeCell ref="A81:A86"/>
    <mergeCell ref="A87:A92"/>
    <mergeCell ref="A93:A98"/>
    <mergeCell ref="A99:A104"/>
    <mergeCell ref="B38:B43"/>
    <mergeCell ref="C38:C43"/>
    <mergeCell ref="D38:D43"/>
    <mergeCell ref="A38:A43"/>
    <mergeCell ref="A44:A49"/>
    <mergeCell ref="A50:A55"/>
    <mergeCell ref="B63:B68"/>
    <mergeCell ref="C2:C7"/>
    <mergeCell ref="D2:D7"/>
    <mergeCell ref="A2:A7"/>
    <mergeCell ref="A8:A13"/>
    <mergeCell ref="B2:B7"/>
    <mergeCell ref="B8:B13"/>
    <mergeCell ref="A14:A19"/>
    <mergeCell ref="C8:C13"/>
    <mergeCell ref="D8:D13"/>
    <mergeCell ref="B14:B19"/>
    <mergeCell ref="C14:C19"/>
    <mergeCell ref="D14:D19"/>
    <mergeCell ref="A20:A25"/>
    <mergeCell ref="A26:A31"/>
    <mergeCell ref="A32:A37"/>
    <mergeCell ref="B20:B25"/>
    <mergeCell ref="C20:C25"/>
  </mergeCells>
  <dataValidations count="1">
    <dataValidation type="whole" allowBlank="1" showInputMessage="1" showErrorMessage="1" sqref="G2:G227" xr:uid="{00000000-0002-0000-0200-000000000000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Hoja4!$A$2:$A$7</xm:f>
          </x14:formula1>
          <xm:sqref>F133:F165 F23:F55 F78:F110 F188:F220</xm:sqref>
        </x14:dataValidation>
        <x14:dataValidation type="list" allowBlank="1" showInputMessage="1" showErrorMessage="1" xr:uid="{6EC2E26A-1F54-4A11-ACDC-A49053725EB1}">
          <x14:formula1>
            <xm:f>Hoja4!$A$2:$A$8</xm:f>
          </x14:formula1>
          <xm:sqref>F2:F22 F57:F77 F112:F132 F167:F187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4659260841701"/>
  </sheetPr>
  <dimension ref="A1:Z220"/>
  <sheetViews>
    <sheetView showGridLines="0"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H5" sqref="H5"/>
    </sheetView>
  </sheetViews>
  <sheetFormatPr baseColWidth="10" defaultColWidth="11.453125" defaultRowHeight="14.5" x14ac:dyDescent="0.35"/>
  <cols>
    <col min="1" max="1" width="4.81640625" customWidth="1"/>
    <col min="2" max="2" width="8.453125" customWidth="1"/>
    <col min="3" max="3" width="24.453125" customWidth="1"/>
    <col min="4" max="4" width="19.54296875" style="54" customWidth="1"/>
    <col min="5" max="5" width="13.453125" customWidth="1"/>
    <col min="6" max="6" width="12.1796875" customWidth="1"/>
    <col min="7" max="7" width="20.453125" customWidth="1"/>
    <col min="8" max="8" width="13" customWidth="1"/>
    <col min="9" max="9" width="12.7265625" customWidth="1"/>
    <col min="18" max="18" width="0" hidden="1"/>
    <col min="19" max="25" width="10.81640625" hidden="1" customWidth="1"/>
    <col min="26" max="26" width="10.81640625" style="54" hidden="1" customWidth="1"/>
    <col min="27" max="27" width="0" hidden="1"/>
  </cols>
  <sheetData>
    <row r="1" spans="1:26" ht="48" customHeight="1" x14ac:dyDescent="0.35">
      <c r="A1" s="49" t="s">
        <v>29</v>
      </c>
      <c r="B1" s="49" t="s">
        <v>77</v>
      </c>
      <c r="C1" s="49" t="s">
        <v>74</v>
      </c>
      <c r="D1" s="55" t="s">
        <v>92</v>
      </c>
      <c r="E1" s="49" t="s">
        <v>93</v>
      </c>
      <c r="F1" s="49" t="s">
        <v>94</v>
      </c>
      <c r="G1" s="49" t="s">
        <v>95</v>
      </c>
      <c r="H1" s="49" t="s">
        <v>96</v>
      </c>
      <c r="I1" s="49" t="s">
        <v>97</v>
      </c>
      <c r="J1" s="246" t="s">
        <v>145</v>
      </c>
      <c r="K1" s="246"/>
      <c r="S1" t="s">
        <v>98</v>
      </c>
      <c r="V1" t="s">
        <v>99</v>
      </c>
    </row>
    <row r="2" spans="1:26" ht="14.5" customHeight="1" x14ac:dyDescent="0.35">
      <c r="A2" s="48">
        <v>1</v>
      </c>
      <c r="B2" s="136" t="str">
        <f t="shared" ref="B2:B65" si="0">+IFERROR(VLOOKUP(A2,$V$2:$Y$571,3,FALSE),"")</f>
        <v/>
      </c>
      <c r="C2" s="136" t="str">
        <f t="shared" ref="C2:C65" si="1">IFERROR(VLOOKUP(A2,$V$2:$Y$571,4,FALSE),"")</f>
        <v/>
      </c>
      <c r="D2" s="137" t="str">
        <f t="shared" ref="D2:D65" si="2">IFERROR(VLOOKUP(A2,$V$2:$Z$571,5,FALSE),"")</f>
        <v/>
      </c>
      <c r="E2" s="106"/>
      <c r="F2" s="106"/>
      <c r="G2" s="106"/>
      <c r="H2" s="106"/>
      <c r="I2" s="106"/>
      <c r="V2">
        <f>+COUNTIF($W$1:W2,$S$1)</f>
        <v>0</v>
      </c>
      <c r="W2">
        <f>+'III. Presupuesto x actividad'!F2</f>
        <v>0</v>
      </c>
      <c r="X2" s="47" t="str">
        <f>+'III. Presupuesto x actividad'!E2</f>
        <v>1.1.R1</v>
      </c>
      <c r="Y2" s="47" t="str">
        <f>+'III. Presupuesto x actividad'!$B$2</f>
        <v/>
      </c>
      <c r="Z2" s="54">
        <f>+'III. Presupuesto x actividad'!G2</f>
        <v>0</v>
      </c>
    </row>
    <row r="3" spans="1:26" ht="14.5" customHeight="1" x14ac:dyDescent="0.35">
      <c r="A3" s="48">
        <v>2</v>
      </c>
      <c r="B3" s="136" t="str">
        <f t="shared" si="0"/>
        <v/>
      </c>
      <c r="C3" s="136" t="str">
        <f t="shared" si="1"/>
        <v/>
      </c>
      <c r="D3" s="137" t="str">
        <f t="shared" si="2"/>
        <v/>
      </c>
      <c r="E3" s="106"/>
      <c r="F3" s="106"/>
      <c r="G3" s="106"/>
      <c r="H3" s="106"/>
      <c r="I3" s="106"/>
      <c r="V3">
        <f>+COUNTIF($W$1:W3,$S$1)</f>
        <v>0</v>
      </c>
      <c r="W3">
        <f>+'III. Presupuesto x actividad'!F3</f>
        <v>0</v>
      </c>
      <c r="X3" t="str">
        <f>+'III. Presupuesto x actividad'!E3</f>
        <v>1.1.R2</v>
      </c>
      <c r="Y3" t="str">
        <f>+'III. Presupuesto x actividad'!$B$2</f>
        <v/>
      </c>
      <c r="Z3" s="54">
        <f>+'III. Presupuesto x actividad'!G3</f>
        <v>0</v>
      </c>
    </row>
    <row r="4" spans="1:26" ht="14.5" customHeight="1" x14ac:dyDescent="0.35">
      <c r="A4" s="48">
        <v>3</v>
      </c>
      <c r="B4" s="136" t="str">
        <f t="shared" si="0"/>
        <v/>
      </c>
      <c r="C4" s="136" t="str">
        <f t="shared" si="1"/>
        <v/>
      </c>
      <c r="D4" s="137" t="str">
        <f t="shared" si="2"/>
        <v/>
      </c>
      <c r="E4" s="106"/>
      <c r="F4" s="106"/>
      <c r="G4" s="106"/>
      <c r="H4" s="106"/>
      <c r="I4" s="106"/>
      <c r="V4">
        <f>+COUNTIF($W$1:W4,$S$1)</f>
        <v>0</v>
      </c>
      <c r="W4">
        <f>+'III. Presupuesto x actividad'!F4</f>
        <v>0</v>
      </c>
      <c r="X4" t="str">
        <f>+'III. Presupuesto x actividad'!E4</f>
        <v>1.1.R3</v>
      </c>
      <c r="Y4" t="str">
        <f>+'III. Presupuesto x actividad'!$B$2</f>
        <v/>
      </c>
      <c r="Z4" s="54">
        <f>+'III. Presupuesto x actividad'!G4</f>
        <v>0</v>
      </c>
    </row>
    <row r="5" spans="1:26" ht="14.5" customHeight="1" x14ac:dyDescent="0.35">
      <c r="A5" s="48">
        <v>4</v>
      </c>
      <c r="B5" s="136" t="str">
        <f t="shared" si="0"/>
        <v/>
      </c>
      <c r="C5" s="136" t="str">
        <f t="shared" si="1"/>
        <v/>
      </c>
      <c r="D5" s="137" t="str">
        <f t="shared" si="2"/>
        <v/>
      </c>
      <c r="E5" s="106"/>
      <c r="F5" s="106"/>
      <c r="G5" s="106"/>
      <c r="H5" s="106"/>
      <c r="I5" s="106"/>
      <c r="V5">
        <f>+COUNTIF($W$1:W5,$S$1)</f>
        <v>0</v>
      </c>
      <c r="W5">
        <f>+'III. Presupuesto x actividad'!F5</f>
        <v>0</v>
      </c>
      <c r="X5" t="str">
        <f>+'III. Presupuesto x actividad'!E5</f>
        <v>1.1.R4</v>
      </c>
      <c r="Y5" t="str">
        <f>+'III. Presupuesto x actividad'!$B$2</f>
        <v/>
      </c>
      <c r="Z5" s="54">
        <f>+'III. Presupuesto x actividad'!G5</f>
        <v>0</v>
      </c>
    </row>
    <row r="6" spans="1:26" ht="14.5" customHeight="1" x14ac:dyDescent="0.35">
      <c r="A6" s="48">
        <v>5</v>
      </c>
      <c r="B6" s="136" t="str">
        <f t="shared" si="0"/>
        <v/>
      </c>
      <c r="C6" s="136" t="str">
        <f t="shared" si="1"/>
        <v/>
      </c>
      <c r="D6" s="137" t="str">
        <f t="shared" si="2"/>
        <v/>
      </c>
      <c r="E6" s="106"/>
      <c r="F6" s="106"/>
      <c r="G6" s="106"/>
      <c r="H6" s="106"/>
      <c r="I6" s="106"/>
      <c r="V6">
        <f>+COUNTIF($W$1:W6,$S$1)</f>
        <v>0</v>
      </c>
      <c r="W6">
        <f>+'III. Presupuesto x actividad'!F6</f>
        <v>0</v>
      </c>
      <c r="X6" t="str">
        <f>+'III. Presupuesto x actividad'!E6</f>
        <v>1.1.R5</v>
      </c>
      <c r="Y6" t="str">
        <f>+'III. Presupuesto x actividad'!$B$2</f>
        <v/>
      </c>
      <c r="Z6" s="54">
        <f>+'III. Presupuesto x actividad'!G6</f>
        <v>0</v>
      </c>
    </row>
    <row r="7" spans="1:26" ht="14.5" customHeight="1" x14ac:dyDescent="0.35">
      <c r="A7" s="48">
        <v>6</v>
      </c>
      <c r="B7" s="136" t="str">
        <f t="shared" si="0"/>
        <v/>
      </c>
      <c r="C7" s="136" t="str">
        <f t="shared" si="1"/>
        <v/>
      </c>
      <c r="D7" s="137" t="str">
        <f t="shared" si="2"/>
        <v/>
      </c>
      <c r="E7" s="106"/>
      <c r="F7" s="106"/>
      <c r="G7" s="106"/>
      <c r="H7" s="106"/>
      <c r="I7" s="106"/>
      <c r="V7">
        <f>+COUNTIF($W$1:W7,$S$1)</f>
        <v>0</v>
      </c>
      <c r="W7">
        <f>+'III. Presupuesto x actividad'!F7</f>
        <v>0</v>
      </c>
      <c r="X7" t="str">
        <f>+'III. Presupuesto x actividad'!E7</f>
        <v>1.1.R6</v>
      </c>
      <c r="Y7" t="str">
        <f>+'III. Presupuesto x actividad'!$B$2</f>
        <v/>
      </c>
      <c r="Z7" s="54">
        <f>+'III. Presupuesto x actividad'!G7</f>
        <v>0</v>
      </c>
    </row>
    <row r="8" spans="1:26" ht="14.5" customHeight="1" x14ac:dyDescent="0.35">
      <c r="A8" s="48">
        <v>7</v>
      </c>
      <c r="B8" s="136" t="str">
        <f t="shared" si="0"/>
        <v/>
      </c>
      <c r="C8" s="136" t="str">
        <f t="shared" si="1"/>
        <v/>
      </c>
      <c r="D8" s="137" t="str">
        <f t="shared" si="2"/>
        <v/>
      </c>
      <c r="E8" s="106"/>
      <c r="F8" s="106"/>
      <c r="G8" s="106"/>
      <c r="H8" s="106"/>
      <c r="I8" s="106"/>
      <c r="V8">
        <f>+COUNTIF($W$1:W8,$S$1)</f>
        <v>0</v>
      </c>
      <c r="W8">
        <f>+'III. Presupuesto x actividad'!F8</f>
        <v>0</v>
      </c>
      <c r="X8" s="47" t="str">
        <f>+'III. Presupuesto x actividad'!E8</f>
        <v>1.2.R1</v>
      </c>
      <c r="Y8" s="47" t="str">
        <f>+'III. Presupuesto x actividad'!$B$8</f>
        <v/>
      </c>
      <c r="Z8" s="54">
        <f>+'III. Presupuesto x actividad'!G8</f>
        <v>0</v>
      </c>
    </row>
    <row r="9" spans="1:26" ht="14.5" customHeight="1" x14ac:dyDescent="0.35">
      <c r="A9" s="48">
        <v>8</v>
      </c>
      <c r="B9" s="136" t="str">
        <f t="shared" si="0"/>
        <v/>
      </c>
      <c r="C9" s="136" t="str">
        <f t="shared" si="1"/>
        <v/>
      </c>
      <c r="D9" s="137" t="str">
        <f t="shared" si="2"/>
        <v/>
      </c>
      <c r="E9" s="106"/>
      <c r="F9" s="106"/>
      <c r="G9" s="106"/>
      <c r="H9" s="106"/>
      <c r="I9" s="106"/>
      <c r="V9">
        <f>+COUNTIF($W$1:W9,$S$1)</f>
        <v>0</v>
      </c>
      <c r="W9">
        <f>+'III. Presupuesto x actividad'!F9</f>
        <v>0</v>
      </c>
      <c r="X9" t="str">
        <f>+'III. Presupuesto x actividad'!E9</f>
        <v>1.2.R2</v>
      </c>
      <c r="Y9" t="str">
        <f>+'III. Presupuesto x actividad'!$B$8</f>
        <v/>
      </c>
      <c r="Z9" s="54">
        <f>+'III. Presupuesto x actividad'!G9</f>
        <v>0</v>
      </c>
    </row>
    <row r="10" spans="1:26" ht="14.5" customHeight="1" x14ac:dyDescent="0.35">
      <c r="A10" s="48">
        <v>9</v>
      </c>
      <c r="B10" s="136" t="str">
        <f t="shared" si="0"/>
        <v/>
      </c>
      <c r="C10" s="136" t="str">
        <f t="shared" si="1"/>
        <v/>
      </c>
      <c r="D10" s="137" t="str">
        <f t="shared" si="2"/>
        <v/>
      </c>
      <c r="E10" s="106"/>
      <c r="F10" s="106"/>
      <c r="G10" s="106"/>
      <c r="H10" s="106"/>
      <c r="I10" s="106"/>
      <c r="V10">
        <f>+COUNTIF($W$1:W10,$S$1)</f>
        <v>0</v>
      </c>
      <c r="W10">
        <f>+'III. Presupuesto x actividad'!F10</f>
        <v>0</v>
      </c>
      <c r="X10" t="str">
        <f>+'III. Presupuesto x actividad'!E10</f>
        <v>1.2.R3</v>
      </c>
      <c r="Y10" t="str">
        <f>+'III. Presupuesto x actividad'!$B$8</f>
        <v/>
      </c>
      <c r="Z10" s="54">
        <f>+'III. Presupuesto x actividad'!G10</f>
        <v>0</v>
      </c>
    </row>
    <row r="11" spans="1:26" ht="14.5" customHeight="1" x14ac:dyDescent="0.35">
      <c r="A11" s="48">
        <v>10</v>
      </c>
      <c r="B11" s="136" t="str">
        <f t="shared" si="0"/>
        <v/>
      </c>
      <c r="C11" s="136" t="str">
        <f t="shared" si="1"/>
        <v/>
      </c>
      <c r="D11" s="137" t="str">
        <f t="shared" si="2"/>
        <v/>
      </c>
      <c r="E11" s="106"/>
      <c r="F11" s="106"/>
      <c r="G11" s="106"/>
      <c r="H11" s="106"/>
      <c r="I11" s="106"/>
      <c r="V11">
        <f>+COUNTIF($W$1:W11,$S$1)</f>
        <v>0</v>
      </c>
      <c r="W11">
        <f>+'III. Presupuesto x actividad'!F11</f>
        <v>0</v>
      </c>
      <c r="X11" t="str">
        <f>+'III. Presupuesto x actividad'!E11</f>
        <v>1.2.R4</v>
      </c>
      <c r="Y11" t="str">
        <f>+'III. Presupuesto x actividad'!$B$8</f>
        <v/>
      </c>
      <c r="Z11" s="54">
        <f>+'III. Presupuesto x actividad'!G11</f>
        <v>0</v>
      </c>
    </row>
    <row r="12" spans="1:26" ht="14.5" customHeight="1" x14ac:dyDescent="0.35">
      <c r="A12" s="48">
        <v>11</v>
      </c>
      <c r="B12" s="136" t="str">
        <f t="shared" si="0"/>
        <v/>
      </c>
      <c r="C12" s="136" t="str">
        <f t="shared" si="1"/>
        <v/>
      </c>
      <c r="D12" s="137" t="str">
        <f t="shared" si="2"/>
        <v/>
      </c>
      <c r="E12" s="106"/>
      <c r="F12" s="106"/>
      <c r="G12" s="106"/>
      <c r="H12" s="106"/>
      <c r="I12" s="106"/>
      <c r="V12">
        <f>+COUNTIF($W$1:W12,$S$1)</f>
        <v>0</v>
      </c>
      <c r="W12">
        <f>+'III. Presupuesto x actividad'!F12</f>
        <v>0</v>
      </c>
      <c r="X12" t="str">
        <f>+'III. Presupuesto x actividad'!E12</f>
        <v>1.2.R5</v>
      </c>
      <c r="Y12" t="str">
        <f>+'III. Presupuesto x actividad'!$B$8</f>
        <v/>
      </c>
      <c r="Z12" s="54">
        <f>+'III. Presupuesto x actividad'!G12</f>
        <v>0</v>
      </c>
    </row>
    <row r="13" spans="1:26" ht="14.5" customHeight="1" x14ac:dyDescent="0.35">
      <c r="A13" s="48">
        <v>12</v>
      </c>
      <c r="B13" s="136" t="str">
        <f t="shared" si="0"/>
        <v/>
      </c>
      <c r="C13" s="136" t="str">
        <f t="shared" si="1"/>
        <v/>
      </c>
      <c r="D13" s="137" t="str">
        <f t="shared" si="2"/>
        <v/>
      </c>
      <c r="E13" s="106"/>
      <c r="F13" s="106"/>
      <c r="G13" s="106"/>
      <c r="H13" s="106"/>
      <c r="I13" s="106"/>
      <c r="V13">
        <f>+COUNTIF($W$1:W13,$S$1)</f>
        <v>0</v>
      </c>
      <c r="W13">
        <f>+'III. Presupuesto x actividad'!F13</f>
        <v>0</v>
      </c>
      <c r="X13" t="str">
        <f>+'III. Presupuesto x actividad'!E13</f>
        <v>1.2.R6</v>
      </c>
      <c r="Y13" t="str">
        <f>+'III. Presupuesto x actividad'!$B$8</f>
        <v/>
      </c>
      <c r="Z13" s="54">
        <f>+'III. Presupuesto x actividad'!G13</f>
        <v>0</v>
      </c>
    </row>
    <row r="14" spans="1:26" ht="14.5" customHeight="1" x14ac:dyDescent="0.35">
      <c r="A14" s="48">
        <v>13</v>
      </c>
      <c r="B14" s="136" t="str">
        <f t="shared" si="0"/>
        <v/>
      </c>
      <c r="C14" s="136" t="str">
        <f t="shared" si="1"/>
        <v/>
      </c>
      <c r="D14" s="137" t="str">
        <f t="shared" si="2"/>
        <v/>
      </c>
      <c r="E14" s="106"/>
      <c r="F14" s="106"/>
      <c r="G14" s="106"/>
      <c r="H14" s="106"/>
      <c r="I14" s="106"/>
      <c r="V14">
        <f>+COUNTIF($W$1:W14,$S$1)</f>
        <v>0</v>
      </c>
      <c r="W14">
        <f>+'III. Presupuesto x actividad'!F14</f>
        <v>0</v>
      </c>
      <c r="X14" s="47" t="str">
        <f>+'III. Presupuesto x actividad'!E14</f>
        <v>1.3.R1</v>
      </c>
      <c r="Y14" s="47" t="str">
        <f>+'III. Presupuesto x actividad'!$B$14</f>
        <v/>
      </c>
      <c r="Z14" s="54">
        <f>+'III. Presupuesto x actividad'!G14</f>
        <v>0</v>
      </c>
    </row>
    <row r="15" spans="1:26" ht="14.5" customHeight="1" x14ac:dyDescent="0.35">
      <c r="A15" s="48">
        <v>14</v>
      </c>
      <c r="B15" s="136" t="str">
        <f t="shared" si="0"/>
        <v/>
      </c>
      <c r="C15" s="136" t="str">
        <f t="shared" si="1"/>
        <v/>
      </c>
      <c r="D15" s="137" t="str">
        <f t="shared" si="2"/>
        <v/>
      </c>
      <c r="E15" s="106"/>
      <c r="F15" s="106"/>
      <c r="G15" s="106"/>
      <c r="H15" s="106"/>
      <c r="I15" s="106"/>
      <c r="V15">
        <f>+COUNTIF($W$1:W15,$S$1)</f>
        <v>0</v>
      </c>
      <c r="W15">
        <f>+'III. Presupuesto x actividad'!F15</f>
        <v>0</v>
      </c>
      <c r="X15" t="str">
        <f>+'III. Presupuesto x actividad'!E15</f>
        <v>1.3.R2</v>
      </c>
      <c r="Y15" t="str">
        <f>+'III. Presupuesto x actividad'!$B$14</f>
        <v/>
      </c>
      <c r="Z15" s="54">
        <f>+'III. Presupuesto x actividad'!G15</f>
        <v>0</v>
      </c>
    </row>
    <row r="16" spans="1:26" ht="14.5" customHeight="1" x14ac:dyDescent="0.35">
      <c r="A16" s="48">
        <v>15</v>
      </c>
      <c r="B16" s="136" t="str">
        <f t="shared" si="0"/>
        <v/>
      </c>
      <c r="C16" s="136" t="str">
        <f t="shared" si="1"/>
        <v/>
      </c>
      <c r="D16" s="137" t="str">
        <f t="shared" si="2"/>
        <v/>
      </c>
      <c r="E16" s="106"/>
      <c r="F16" s="106"/>
      <c r="G16" s="106"/>
      <c r="H16" s="106"/>
      <c r="I16" s="106"/>
      <c r="V16">
        <f>+COUNTIF($W$1:W16,$S$1)</f>
        <v>0</v>
      </c>
      <c r="W16">
        <f>+'III. Presupuesto x actividad'!F16</f>
        <v>0</v>
      </c>
      <c r="X16" t="str">
        <f>+'III. Presupuesto x actividad'!E16</f>
        <v>1.3.R3</v>
      </c>
      <c r="Y16" t="str">
        <f>+'III. Presupuesto x actividad'!$B$14</f>
        <v/>
      </c>
      <c r="Z16" s="54">
        <f>+'III. Presupuesto x actividad'!G16</f>
        <v>0</v>
      </c>
    </row>
    <row r="17" spans="1:26" ht="14.5" customHeight="1" x14ac:dyDescent="0.35">
      <c r="A17" s="48">
        <v>16</v>
      </c>
      <c r="B17" s="136" t="str">
        <f t="shared" si="0"/>
        <v/>
      </c>
      <c r="C17" s="136" t="str">
        <f t="shared" si="1"/>
        <v/>
      </c>
      <c r="D17" s="137" t="str">
        <f t="shared" si="2"/>
        <v/>
      </c>
      <c r="E17" s="106"/>
      <c r="F17" s="106"/>
      <c r="G17" s="106"/>
      <c r="H17" s="106"/>
      <c r="I17" s="106"/>
      <c r="V17">
        <f>+COUNTIF($W$1:W17,$S$1)</f>
        <v>0</v>
      </c>
      <c r="W17">
        <f>+'III. Presupuesto x actividad'!F17</f>
        <v>0</v>
      </c>
      <c r="X17" t="str">
        <f>+'III. Presupuesto x actividad'!E17</f>
        <v>1.3.R4</v>
      </c>
      <c r="Y17" t="str">
        <f>+'III. Presupuesto x actividad'!$B$14</f>
        <v/>
      </c>
      <c r="Z17" s="54">
        <f>+'III. Presupuesto x actividad'!G17</f>
        <v>0</v>
      </c>
    </row>
    <row r="18" spans="1:26" ht="14.5" customHeight="1" x14ac:dyDescent="0.35">
      <c r="A18" s="48">
        <v>17</v>
      </c>
      <c r="B18" s="136" t="str">
        <f t="shared" si="0"/>
        <v/>
      </c>
      <c r="C18" s="136" t="str">
        <f t="shared" si="1"/>
        <v/>
      </c>
      <c r="D18" s="137" t="str">
        <f t="shared" si="2"/>
        <v/>
      </c>
      <c r="E18" s="106"/>
      <c r="F18" s="106"/>
      <c r="G18" s="106"/>
      <c r="H18" s="106"/>
      <c r="I18" s="106"/>
      <c r="V18">
        <f>+COUNTIF($W$1:W18,$S$1)</f>
        <v>0</v>
      </c>
      <c r="W18">
        <f>+'III. Presupuesto x actividad'!F18</f>
        <v>0</v>
      </c>
      <c r="X18" t="str">
        <f>+'III. Presupuesto x actividad'!E18</f>
        <v>1.3.R5</v>
      </c>
      <c r="Y18" t="str">
        <f>+'III. Presupuesto x actividad'!$B$14</f>
        <v/>
      </c>
      <c r="Z18" s="54">
        <f>+'III. Presupuesto x actividad'!G18</f>
        <v>0</v>
      </c>
    </row>
    <row r="19" spans="1:26" ht="14.5" customHeight="1" x14ac:dyDescent="0.35">
      <c r="A19" s="48">
        <v>18</v>
      </c>
      <c r="B19" s="136" t="str">
        <f t="shared" si="0"/>
        <v/>
      </c>
      <c r="C19" s="136" t="str">
        <f t="shared" si="1"/>
        <v/>
      </c>
      <c r="D19" s="137" t="str">
        <f t="shared" si="2"/>
        <v/>
      </c>
      <c r="E19" s="106"/>
      <c r="F19" s="106"/>
      <c r="G19" s="106"/>
      <c r="H19" s="106"/>
      <c r="I19" s="106"/>
      <c r="V19">
        <f>+COUNTIF($W$1:W19,$S$1)</f>
        <v>0</v>
      </c>
      <c r="W19">
        <f>+'III. Presupuesto x actividad'!F19</f>
        <v>0</v>
      </c>
      <c r="X19" t="str">
        <f>+'III. Presupuesto x actividad'!E19</f>
        <v>1.3.R6</v>
      </c>
      <c r="Y19" t="str">
        <f>+'III. Presupuesto x actividad'!$B$14</f>
        <v/>
      </c>
      <c r="Z19" s="54">
        <f>+'III. Presupuesto x actividad'!G19</f>
        <v>0</v>
      </c>
    </row>
    <row r="20" spans="1:26" ht="14.5" customHeight="1" x14ac:dyDescent="0.35">
      <c r="A20" s="48">
        <v>19</v>
      </c>
      <c r="B20" s="136" t="str">
        <f t="shared" si="0"/>
        <v/>
      </c>
      <c r="C20" s="136" t="str">
        <f t="shared" si="1"/>
        <v/>
      </c>
      <c r="D20" s="137" t="str">
        <f t="shared" si="2"/>
        <v/>
      </c>
      <c r="E20" s="106"/>
      <c r="F20" s="106"/>
      <c r="G20" s="106"/>
      <c r="H20" s="106"/>
      <c r="I20" s="106"/>
      <c r="V20">
        <f>+COUNTIF($W$1:W20,$S$1)</f>
        <v>0</v>
      </c>
      <c r="W20">
        <f>+'III. Presupuesto x actividad'!F20</f>
        <v>0</v>
      </c>
      <c r="X20" s="47" t="str">
        <f>+'III. Presupuesto x actividad'!E20</f>
        <v>1.4.R1</v>
      </c>
      <c r="Y20" s="47" t="str">
        <f>+'III. Presupuesto x actividad'!$B$20</f>
        <v/>
      </c>
      <c r="Z20" s="54">
        <f>+'III. Presupuesto x actividad'!G20</f>
        <v>0</v>
      </c>
    </row>
    <row r="21" spans="1:26" ht="14.5" customHeight="1" x14ac:dyDescent="0.35">
      <c r="A21" s="48">
        <v>20</v>
      </c>
      <c r="B21" s="136" t="str">
        <f t="shared" si="0"/>
        <v/>
      </c>
      <c r="C21" s="136" t="str">
        <f t="shared" si="1"/>
        <v/>
      </c>
      <c r="D21" s="137" t="str">
        <f t="shared" si="2"/>
        <v/>
      </c>
      <c r="E21" s="106"/>
      <c r="F21" s="106"/>
      <c r="G21" s="106"/>
      <c r="H21" s="106"/>
      <c r="I21" s="106"/>
      <c r="V21">
        <f>+COUNTIF($W$1:W21,$S$1)</f>
        <v>0</v>
      </c>
      <c r="W21">
        <f>+'III. Presupuesto x actividad'!F21</f>
        <v>0</v>
      </c>
      <c r="X21" t="str">
        <f>+'III. Presupuesto x actividad'!E21</f>
        <v>1.4.R2</v>
      </c>
      <c r="Y21" t="str">
        <f>+'III. Presupuesto x actividad'!$B$20</f>
        <v/>
      </c>
      <c r="Z21" s="54">
        <f>+'III. Presupuesto x actividad'!G21</f>
        <v>0</v>
      </c>
    </row>
    <row r="22" spans="1:26" ht="14.5" customHeight="1" x14ac:dyDescent="0.35">
      <c r="A22" s="48">
        <v>21</v>
      </c>
      <c r="B22" s="136" t="str">
        <f t="shared" si="0"/>
        <v/>
      </c>
      <c r="C22" s="136" t="str">
        <f t="shared" si="1"/>
        <v/>
      </c>
      <c r="D22" s="137" t="str">
        <f t="shared" si="2"/>
        <v/>
      </c>
      <c r="E22" s="106"/>
      <c r="F22" s="106"/>
      <c r="G22" s="106"/>
      <c r="H22" s="106"/>
      <c r="I22" s="106"/>
      <c r="V22">
        <f>+COUNTIF($W$1:W22,$S$1)</f>
        <v>0</v>
      </c>
      <c r="W22">
        <f>+'III. Presupuesto x actividad'!F22</f>
        <v>0</v>
      </c>
      <c r="X22" t="str">
        <f>+'III. Presupuesto x actividad'!E22</f>
        <v>1.4.R3</v>
      </c>
      <c r="Y22" t="str">
        <f>+'III. Presupuesto x actividad'!$B$20</f>
        <v/>
      </c>
      <c r="Z22" s="54">
        <f>+'III. Presupuesto x actividad'!G22</f>
        <v>0</v>
      </c>
    </row>
    <row r="23" spans="1:26" ht="14.5" customHeight="1" x14ac:dyDescent="0.35">
      <c r="A23" s="48">
        <v>22</v>
      </c>
      <c r="B23" s="136" t="str">
        <f t="shared" si="0"/>
        <v/>
      </c>
      <c r="C23" s="136" t="str">
        <f t="shared" si="1"/>
        <v/>
      </c>
      <c r="D23" s="137" t="str">
        <f t="shared" si="2"/>
        <v/>
      </c>
      <c r="E23" s="106"/>
      <c r="F23" s="106"/>
      <c r="G23" s="106"/>
      <c r="H23" s="106"/>
      <c r="I23" s="106"/>
      <c r="V23">
        <f>+COUNTIF($W$1:W23,$S$1)</f>
        <v>0</v>
      </c>
      <c r="W23">
        <f>+'III. Presupuesto x actividad'!F23</f>
        <v>0</v>
      </c>
      <c r="X23" t="str">
        <f>+'III. Presupuesto x actividad'!E23</f>
        <v>1.4.R4</v>
      </c>
      <c r="Y23" t="str">
        <f>+'III. Presupuesto x actividad'!$B$20</f>
        <v/>
      </c>
      <c r="Z23" s="54">
        <f>+'III. Presupuesto x actividad'!G23</f>
        <v>0</v>
      </c>
    </row>
    <row r="24" spans="1:26" ht="14.5" customHeight="1" x14ac:dyDescent="0.35">
      <c r="A24" s="48">
        <v>23</v>
      </c>
      <c r="B24" s="136" t="str">
        <f t="shared" si="0"/>
        <v/>
      </c>
      <c r="C24" s="136" t="str">
        <f t="shared" si="1"/>
        <v/>
      </c>
      <c r="D24" s="137" t="str">
        <f t="shared" si="2"/>
        <v/>
      </c>
      <c r="E24" s="106"/>
      <c r="F24" s="106"/>
      <c r="G24" s="106"/>
      <c r="H24" s="106"/>
      <c r="I24" s="106"/>
      <c r="V24">
        <f>+COUNTIF($W$1:W24,$S$1)</f>
        <v>0</v>
      </c>
      <c r="W24">
        <f>+'III. Presupuesto x actividad'!F24</f>
        <v>0</v>
      </c>
      <c r="X24" t="str">
        <f>+'III. Presupuesto x actividad'!E24</f>
        <v>1.4.R5</v>
      </c>
      <c r="Y24" t="str">
        <f>+'III. Presupuesto x actividad'!$B$20</f>
        <v/>
      </c>
      <c r="Z24" s="54">
        <f>+'III. Presupuesto x actividad'!G24</f>
        <v>0</v>
      </c>
    </row>
    <row r="25" spans="1:26" ht="14.5" customHeight="1" x14ac:dyDescent="0.35">
      <c r="A25" s="48">
        <v>24</v>
      </c>
      <c r="B25" s="136" t="str">
        <f t="shared" si="0"/>
        <v/>
      </c>
      <c r="C25" s="136" t="str">
        <f t="shared" si="1"/>
        <v/>
      </c>
      <c r="D25" s="137" t="str">
        <f t="shared" si="2"/>
        <v/>
      </c>
      <c r="E25" s="106"/>
      <c r="F25" s="106"/>
      <c r="G25" s="106"/>
      <c r="H25" s="106"/>
      <c r="I25" s="106"/>
      <c r="V25">
        <f>+COUNTIF($W$1:W25,$S$1)</f>
        <v>0</v>
      </c>
      <c r="W25">
        <f>+'III. Presupuesto x actividad'!F25</f>
        <v>0</v>
      </c>
      <c r="X25" t="str">
        <f>+'III. Presupuesto x actividad'!E25</f>
        <v>1.4.R6</v>
      </c>
      <c r="Y25" t="str">
        <f>+'III. Presupuesto x actividad'!$B$20</f>
        <v/>
      </c>
      <c r="Z25" s="54">
        <f>+'III. Presupuesto x actividad'!G25</f>
        <v>0</v>
      </c>
    </row>
    <row r="26" spans="1:26" ht="14.5" customHeight="1" x14ac:dyDescent="0.35">
      <c r="A26" s="48">
        <v>25</v>
      </c>
      <c r="B26" s="136" t="str">
        <f t="shared" si="0"/>
        <v/>
      </c>
      <c r="C26" s="136" t="str">
        <f t="shared" si="1"/>
        <v/>
      </c>
      <c r="D26" s="137" t="str">
        <f t="shared" si="2"/>
        <v/>
      </c>
      <c r="E26" s="106"/>
      <c r="F26" s="106"/>
      <c r="G26" s="106"/>
      <c r="H26" s="106"/>
      <c r="I26" s="106"/>
      <c r="V26">
        <f>+COUNTIF($W$1:W26,$S$1)</f>
        <v>0</v>
      </c>
      <c r="W26">
        <f>+'III. Presupuesto x actividad'!F26</f>
        <v>0</v>
      </c>
      <c r="X26" s="47" t="str">
        <f>+'III. Presupuesto x actividad'!E26</f>
        <v>1.5.R1</v>
      </c>
      <c r="Y26" s="47" t="str">
        <f>+'III. Presupuesto x actividad'!$B$26</f>
        <v/>
      </c>
      <c r="Z26" s="54">
        <f>+'III. Presupuesto x actividad'!G26</f>
        <v>0</v>
      </c>
    </row>
    <row r="27" spans="1:26" ht="14.5" customHeight="1" x14ac:dyDescent="0.35">
      <c r="A27" s="48">
        <v>26</v>
      </c>
      <c r="B27" s="136" t="str">
        <f t="shared" si="0"/>
        <v/>
      </c>
      <c r="C27" s="136" t="str">
        <f t="shared" si="1"/>
        <v/>
      </c>
      <c r="D27" s="137" t="str">
        <f t="shared" si="2"/>
        <v/>
      </c>
      <c r="E27" s="106"/>
      <c r="F27" s="106"/>
      <c r="G27" s="106"/>
      <c r="H27" s="106"/>
      <c r="I27" s="106"/>
      <c r="V27">
        <f>+COUNTIF($W$1:W27,$S$1)</f>
        <v>0</v>
      </c>
      <c r="W27">
        <f>+'III. Presupuesto x actividad'!F27</f>
        <v>0</v>
      </c>
      <c r="X27" t="str">
        <f>+'III. Presupuesto x actividad'!E27</f>
        <v>1.5.R2</v>
      </c>
      <c r="Y27" t="str">
        <f>+'III. Presupuesto x actividad'!$B$26</f>
        <v/>
      </c>
      <c r="Z27" s="54">
        <f>+'III. Presupuesto x actividad'!G27</f>
        <v>0</v>
      </c>
    </row>
    <row r="28" spans="1:26" ht="14.5" customHeight="1" x14ac:dyDescent="0.35">
      <c r="A28" s="48">
        <v>27</v>
      </c>
      <c r="B28" s="136" t="str">
        <f t="shared" si="0"/>
        <v/>
      </c>
      <c r="C28" s="136" t="str">
        <f t="shared" si="1"/>
        <v/>
      </c>
      <c r="D28" s="137" t="str">
        <f t="shared" si="2"/>
        <v/>
      </c>
      <c r="E28" s="106"/>
      <c r="F28" s="106"/>
      <c r="G28" s="106"/>
      <c r="H28" s="106"/>
      <c r="I28" s="106"/>
      <c r="V28">
        <f>+COUNTIF($W$1:W28,$S$1)</f>
        <v>0</v>
      </c>
      <c r="W28">
        <f>+'III. Presupuesto x actividad'!F28</f>
        <v>0</v>
      </c>
      <c r="X28" t="str">
        <f>+'III. Presupuesto x actividad'!E28</f>
        <v>1.5.R3</v>
      </c>
      <c r="Y28" t="str">
        <f>+'III. Presupuesto x actividad'!$B$26</f>
        <v/>
      </c>
      <c r="Z28" s="54">
        <f>+'III. Presupuesto x actividad'!G28</f>
        <v>0</v>
      </c>
    </row>
    <row r="29" spans="1:26" ht="14.5" customHeight="1" x14ac:dyDescent="0.35">
      <c r="A29" s="48">
        <v>28</v>
      </c>
      <c r="B29" s="136" t="str">
        <f t="shared" si="0"/>
        <v/>
      </c>
      <c r="C29" s="136" t="str">
        <f t="shared" si="1"/>
        <v/>
      </c>
      <c r="D29" s="137" t="str">
        <f t="shared" si="2"/>
        <v/>
      </c>
      <c r="E29" s="106"/>
      <c r="F29" s="106"/>
      <c r="G29" s="106"/>
      <c r="H29" s="106"/>
      <c r="I29" s="106"/>
      <c r="V29">
        <f>+COUNTIF($W$1:W29,$S$1)</f>
        <v>0</v>
      </c>
      <c r="W29">
        <f>+'III. Presupuesto x actividad'!F29</f>
        <v>0</v>
      </c>
      <c r="X29" t="str">
        <f>+'III. Presupuesto x actividad'!E29</f>
        <v>1.5.R4</v>
      </c>
      <c r="Y29" t="str">
        <f>+'III. Presupuesto x actividad'!$B$26</f>
        <v/>
      </c>
      <c r="Z29" s="54">
        <f>+'III. Presupuesto x actividad'!G29</f>
        <v>0</v>
      </c>
    </row>
    <row r="30" spans="1:26" ht="14.5" customHeight="1" x14ac:dyDescent="0.35">
      <c r="A30" s="48">
        <v>29</v>
      </c>
      <c r="B30" s="136" t="str">
        <f t="shared" si="0"/>
        <v/>
      </c>
      <c r="C30" s="136" t="str">
        <f t="shared" si="1"/>
        <v/>
      </c>
      <c r="D30" s="137" t="str">
        <f t="shared" si="2"/>
        <v/>
      </c>
      <c r="E30" s="106"/>
      <c r="F30" s="106"/>
      <c r="G30" s="106"/>
      <c r="H30" s="106"/>
      <c r="I30" s="106"/>
      <c r="V30">
        <f>+COUNTIF($W$1:W30,$S$1)</f>
        <v>0</v>
      </c>
      <c r="W30">
        <f>+'III. Presupuesto x actividad'!F30</f>
        <v>0</v>
      </c>
      <c r="X30" t="str">
        <f>+'III. Presupuesto x actividad'!E30</f>
        <v>1.5.R5</v>
      </c>
      <c r="Y30" t="str">
        <f>+'III. Presupuesto x actividad'!$B$26</f>
        <v/>
      </c>
      <c r="Z30" s="54">
        <f>+'III. Presupuesto x actividad'!G30</f>
        <v>0</v>
      </c>
    </row>
    <row r="31" spans="1:26" ht="14.5" customHeight="1" x14ac:dyDescent="0.35">
      <c r="A31" s="48">
        <v>30</v>
      </c>
      <c r="B31" s="136" t="str">
        <f t="shared" si="0"/>
        <v/>
      </c>
      <c r="C31" s="136" t="str">
        <f t="shared" si="1"/>
        <v/>
      </c>
      <c r="D31" s="137" t="str">
        <f t="shared" si="2"/>
        <v/>
      </c>
      <c r="E31" s="106"/>
      <c r="F31" s="106"/>
      <c r="G31" s="106"/>
      <c r="H31" s="106"/>
      <c r="I31" s="106"/>
      <c r="V31">
        <f>+COUNTIF($W$1:W31,$S$1)</f>
        <v>0</v>
      </c>
      <c r="W31">
        <f>+'III. Presupuesto x actividad'!F31</f>
        <v>0</v>
      </c>
      <c r="X31" t="str">
        <f>+'III. Presupuesto x actividad'!E31</f>
        <v>1.5.R6</v>
      </c>
      <c r="Y31" t="str">
        <f>+'III. Presupuesto x actividad'!$B$26</f>
        <v/>
      </c>
      <c r="Z31" s="54">
        <f>+'III. Presupuesto x actividad'!G31</f>
        <v>0</v>
      </c>
    </row>
    <row r="32" spans="1:26" ht="14.5" customHeight="1" x14ac:dyDescent="0.35">
      <c r="A32" s="48">
        <v>31</v>
      </c>
      <c r="B32" s="136" t="str">
        <f t="shared" si="0"/>
        <v/>
      </c>
      <c r="C32" s="136" t="str">
        <f t="shared" si="1"/>
        <v/>
      </c>
      <c r="D32" s="137" t="str">
        <f t="shared" si="2"/>
        <v/>
      </c>
      <c r="E32" s="106"/>
      <c r="F32" s="106"/>
      <c r="G32" s="106"/>
      <c r="H32" s="106"/>
      <c r="I32" s="106"/>
      <c r="V32">
        <f>+COUNTIF($W$1:W32,$S$1)</f>
        <v>0</v>
      </c>
      <c r="W32">
        <f>+'III. Presupuesto x actividad'!F32</f>
        <v>0</v>
      </c>
      <c r="X32" s="47" t="str">
        <f>+'III. Presupuesto x actividad'!E32</f>
        <v>1.6.R1</v>
      </c>
      <c r="Y32" s="47" t="str">
        <f>+'III. Presupuesto x actividad'!$B$32</f>
        <v/>
      </c>
      <c r="Z32" s="54">
        <f>+'III. Presupuesto x actividad'!G32</f>
        <v>0</v>
      </c>
    </row>
    <row r="33" spans="1:26" ht="14.5" customHeight="1" x14ac:dyDescent="0.35">
      <c r="A33" s="48">
        <v>32</v>
      </c>
      <c r="B33" s="136" t="str">
        <f t="shared" si="0"/>
        <v/>
      </c>
      <c r="C33" s="136" t="str">
        <f t="shared" si="1"/>
        <v/>
      </c>
      <c r="D33" s="137" t="str">
        <f t="shared" si="2"/>
        <v/>
      </c>
      <c r="E33" s="106"/>
      <c r="F33" s="106"/>
      <c r="G33" s="106"/>
      <c r="H33" s="106"/>
      <c r="I33" s="106"/>
      <c r="V33">
        <f>+COUNTIF($W$1:W33,$S$1)</f>
        <v>0</v>
      </c>
      <c r="W33">
        <f>+'III. Presupuesto x actividad'!F33</f>
        <v>0</v>
      </c>
      <c r="X33" t="str">
        <f>+'III. Presupuesto x actividad'!E33</f>
        <v>1.6.R2</v>
      </c>
      <c r="Y33" t="str">
        <f>+'III. Presupuesto x actividad'!$B$32</f>
        <v/>
      </c>
      <c r="Z33" s="54">
        <f>+'III. Presupuesto x actividad'!G33</f>
        <v>0</v>
      </c>
    </row>
    <row r="34" spans="1:26" ht="14.5" customHeight="1" x14ac:dyDescent="0.35">
      <c r="A34" s="48">
        <v>33</v>
      </c>
      <c r="B34" s="136" t="str">
        <f t="shared" si="0"/>
        <v/>
      </c>
      <c r="C34" s="136" t="str">
        <f t="shared" si="1"/>
        <v/>
      </c>
      <c r="D34" s="137" t="str">
        <f t="shared" si="2"/>
        <v/>
      </c>
      <c r="E34" s="106"/>
      <c r="F34" s="106"/>
      <c r="G34" s="106"/>
      <c r="H34" s="106"/>
      <c r="I34" s="106"/>
      <c r="V34">
        <f>+COUNTIF($W$1:W34,$S$1)</f>
        <v>0</v>
      </c>
      <c r="W34">
        <f>+'III. Presupuesto x actividad'!F34</f>
        <v>0</v>
      </c>
      <c r="X34" t="str">
        <f>+'III. Presupuesto x actividad'!E34</f>
        <v>1.6.R3</v>
      </c>
      <c r="Y34" t="str">
        <f>+'III. Presupuesto x actividad'!$B$32</f>
        <v/>
      </c>
      <c r="Z34" s="54">
        <f>+'III. Presupuesto x actividad'!G34</f>
        <v>0</v>
      </c>
    </row>
    <row r="35" spans="1:26" ht="14.5" customHeight="1" x14ac:dyDescent="0.35">
      <c r="A35" s="48">
        <v>34</v>
      </c>
      <c r="B35" s="136" t="str">
        <f t="shared" si="0"/>
        <v/>
      </c>
      <c r="C35" s="136" t="str">
        <f t="shared" si="1"/>
        <v/>
      </c>
      <c r="D35" s="137" t="str">
        <f t="shared" si="2"/>
        <v/>
      </c>
      <c r="E35" s="106"/>
      <c r="F35" s="106"/>
      <c r="G35" s="106"/>
      <c r="H35" s="106"/>
      <c r="I35" s="106"/>
      <c r="V35">
        <f>+COUNTIF($W$1:W35,$S$1)</f>
        <v>0</v>
      </c>
      <c r="W35">
        <f>+'III. Presupuesto x actividad'!F35</f>
        <v>0</v>
      </c>
      <c r="X35" t="str">
        <f>+'III. Presupuesto x actividad'!E35</f>
        <v>1.6.R4</v>
      </c>
      <c r="Y35" t="str">
        <f>+'III. Presupuesto x actividad'!$B$32</f>
        <v/>
      </c>
      <c r="Z35" s="54">
        <f>+'III. Presupuesto x actividad'!G35</f>
        <v>0</v>
      </c>
    </row>
    <row r="36" spans="1:26" ht="14.5" customHeight="1" x14ac:dyDescent="0.35">
      <c r="A36" s="48">
        <v>35</v>
      </c>
      <c r="B36" s="136" t="str">
        <f t="shared" si="0"/>
        <v/>
      </c>
      <c r="C36" s="136" t="str">
        <f t="shared" si="1"/>
        <v/>
      </c>
      <c r="D36" s="137" t="str">
        <f t="shared" si="2"/>
        <v/>
      </c>
      <c r="E36" s="106"/>
      <c r="F36" s="106"/>
      <c r="G36" s="106"/>
      <c r="H36" s="106"/>
      <c r="I36" s="106"/>
      <c r="V36">
        <f>+COUNTIF($W$1:W36,$S$1)</f>
        <v>0</v>
      </c>
      <c r="W36">
        <f>+'III. Presupuesto x actividad'!F36</f>
        <v>0</v>
      </c>
      <c r="X36" t="str">
        <f>+'III. Presupuesto x actividad'!E36</f>
        <v>1.6.R5</v>
      </c>
      <c r="Y36" t="str">
        <f>+'III. Presupuesto x actividad'!$B$32</f>
        <v/>
      </c>
      <c r="Z36" s="54">
        <f>+'III. Presupuesto x actividad'!G36</f>
        <v>0</v>
      </c>
    </row>
    <row r="37" spans="1:26" ht="14.5" customHeight="1" x14ac:dyDescent="0.35">
      <c r="A37" s="48">
        <v>36</v>
      </c>
      <c r="B37" s="136" t="str">
        <f t="shared" si="0"/>
        <v/>
      </c>
      <c r="C37" s="136" t="str">
        <f t="shared" si="1"/>
        <v/>
      </c>
      <c r="D37" s="137" t="str">
        <f t="shared" si="2"/>
        <v/>
      </c>
      <c r="E37" s="106"/>
      <c r="F37" s="106"/>
      <c r="G37" s="106"/>
      <c r="H37" s="106"/>
      <c r="I37" s="106"/>
      <c r="V37">
        <f>+COUNTIF($W$1:W37,$S$1)</f>
        <v>0</v>
      </c>
      <c r="W37">
        <f>+'III. Presupuesto x actividad'!F37</f>
        <v>0</v>
      </c>
      <c r="X37" t="str">
        <f>+'III. Presupuesto x actividad'!E37</f>
        <v>1.6.R6</v>
      </c>
      <c r="Y37" t="str">
        <f>+'III. Presupuesto x actividad'!$B$32</f>
        <v/>
      </c>
      <c r="Z37" s="54">
        <f>+'III. Presupuesto x actividad'!G37</f>
        <v>0</v>
      </c>
    </row>
    <row r="38" spans="1:26" ht="14.5" customHeight="1" x14ac:dyDescent="0.35">
      <c r="A38" s="48">
        <v>37</v>
      </c>
      <c r="B38" s="136" t="str">
        <f t="shared" si="0"/>
        <v/>
      </c>
      <c r="C38" s="136" t="str">
        <f t="shared" si="1"/>
        <v/>
      </c>
      <c r="D38" s="137" t="str">
        <f t="shared" si="2"/>
        <v/>
      </c>
      <c r="E38" s="106"/>
      <c r="F38" s="106"/>
      <c r="G38" s="106"/>
      <c r="H38" s="106"/>
      <c r="I38" s="106"/>
      <c r="V38">
        <f>+COUNTIF($W$1:W38,$S$1)</f>
        <v>0</v>
      </c>
      <c r="W38">
        <f>+'III. Presupuesto x actividad'!F38</f>
        <v>0</v>
      </c>
      <c r="X38" s="47" t="str">
        <f>+'III. Presupuesto x actividad'!E38</f>
        <v>1.7.R1</v>
      </c>
      <c r="Y38" s="47" t="str">
        <f>+'III. Presupuesto x actividad'!$B$38</f>
        <v/>
      </c>
      <c r="Z38" s="54">
        <f>+'III. Presupuesto x actividad'!G38</f>
        <v>0</v>
      </c>
    </row>
    <row r="39" spans="1:26" ht="14.5" customHeight="1" x14ac:dyDescent="0.35">
      <c r="A39" s="48">
        <v>38</v>
      </c>
      <c r="B39" s="136" t="str">
        <f t="shared" si="0"/>
        <v/>
      </c>
      <c r="C39" s="136" t="str">
        <f t="shared" si="1"/>
        <v/>
      </c>
      <c r="D39" s="137" t="str">
        <f t="shared" si="2"/>
        <v/>
      </c>
      <c r="E39" s="106"/>
      <c r="F39" s="106"/>
      <c r="G39" s="106"/>
      <c r="H39" s="106"/>
      <c r="I39" s="106"/>
      <c r="V39">
        <f>+COUNTIF($W$1:W39,$S$1)</f>
        <v>0</v>
      </c>
      <c r="W39">
        <f>+'III. Presupuesto x actividad'!F39</f>
        <v>0</v>
      </c>
      <c r="X39" t="str">
        <f>+'III. Presupuesto x actividad'!E39</f>
        <v>1.7.R2</v>
      </c>
      <c r="Y39" t="str">
        <f>+'III. Presupuesto x actividad'!$B$38</f>
        <v/>
      </c>
      <c r="Z39" s="54">
        <f>+'III. Presupuesto x actividad'!G39</f>
        <v>0</v>
      </c>
    </row>
    <row r="40" spans="1:26" ht="14.5" customHeight="1" x14ac:dyDescent="0.35">
      <c r="A40" s="48">
        <v>39</v>
      </c>
      <c r="B40" s="136" t="str">
        <f t="shared" si="0"/>
        <v/>
      </c>
      <c r="C40" s="136" t="str">
        <f t="shared" si="1"/>
        <v/>
      </c>
      <c r="D40" s="137" t="str">
        <f t="shared" si="2"/>
        <v/>
      </c>
      <c r="E40" s="106"/>
      <c r="F40" s="106"/>
      <c r="G40" s="106"/>
      <c r="H40" s="106"/>
      <c r="I40" s="106"/>
      <c r="V40">
        <f>+COUNTIF($W$1:W40,$S$1)</f>
        <v>0</v>
      </c>
      <c r="W40">
        <f>+'III. Presupuesto x actividad'!F40</f>
        <v>0</v>
      </c>
      <c r="X40" t="str">
        <f>+'III. Presupuesto x actividad'!E40</f>
        <v>1.7.R3</v>
      </c>
      <c r="Y40" t="str">
        <f>+'III. Presupuesto x actividad'!$B$38</f>
        <v/>
      </c>
      <c r="Z40" s="54">
        <f>+'III. Presupuesto x actividad'!G40</f>
        <v>0</v>
      </c>
    </row>
    <row r="41" spans="1:26" ht="14.5" customHeight="1" x14ac:dyDescent="0.35">
      <c r="A41" s="48">
        <v>40</v>
      </c>
      <c r="B41" s="136" t="str">
        <f t="shared" si="0"/>
        <v/>
      </c>
      <c r="C41" s="136" t="str">
        <f t="shared" si="1"/>
        <v/>
      </c>
      <c r="D41" s="137" t="str">
        <f t="shared" si="2"/>
        <v/>
      </c>
      <c r="E41" s="106"/>
      <c r="F41" s="106"/>
      <c r="G41" s="106"/>
      <c r="H41" s="106"/>
      <c r="I41" s="106"/>
      <c r="V41">
        <f>+COUNTIF($W$1:W41,$S$1)</f>
        <v>0</v>
      </c>
      <c r="W41">
        <f>+'III. Presupuesto x actividad'!F41</f>
        <v>0</v>
      </c>
      <c r="X41" t="str">
        <f>+'III. Presupuesto x actividad'!E41</f>
        <v>1.7.R4</v>
      </c>
      <c r="Y41" t="str">
        <f>+'III. Presupuesto x actividad'!$B$38</f>
        <v/>
      </c>
      <c r="Z41" s="54">
        <f>+'III. Presupuesto x actividad'!G41</f>
        <v>0</v>
      </c>
    </row>
    <row r="42" spans="1:26" ht="14.5" customHeight="1" x14ac:dyDescent="0.35">
      <c r="A42" s="48">
        <v>41</v>
      </c>
      <c r="B42" s="136" t="str">
        <f t="shared" si="0"/>
        <v/>
      </c>
      <c r="C42" s="136" t="str">
        <f t="shared" si="1"/>
        <v/>
      </c>
      <c r="D42" s="137" t="str">
        <f t="shared" si="2"/>
        <v/>
      </c>
      <c r="E42" s="106"/>
      <c r="F42" s="106"/>
      <c r="G42" s="106"/>
      <c r="H42" s="106"/>
      <c r="I42" s="106"/>
      <c r="V42">
        <f>+COUNTIF($W$1:W42,$S$1)</f>
        <v>0</v>
      </c>
      <c r="W42">
        <f>+'III. Presupuesto x actividad'!F42</f>
        <v>0</v>
      </c>
      <c r="X42" t="str">
        <f>+'III. Presupuesto x actividad'!E42</f>
        <v>1.7.R5</v>
      </c>
      <c r="Y42" t="str">
        <f>+'III. Presupuesto x actividad'!$B$38</f>
        <v/>
      </c>
      <c r="Z42" s="54">
        <f>+'III. Presupuesto x actividad'!G42</f>
        <v>0</v>
      </c>
    </row>
    <row r="43" spans="1:26" ht="14.5" customHeight="1" x14ac:dyDescent="0.35">
      <c r="A43" s="48">
        <v>42</v>
      </c>
      <c r="B43" s="136" t="str">
        <f t="shared" si="0"/>
        <v/>
      </c>
      <c r="C43" s="136" t="str">
        <f t="shared" si="1"/>
        <v/>
      </c>
      <c r="D43" s="137" t="str">
        <f t="shared" si="2"/>
        <v/>
      </c>
      <c r="E43" s="106"/>
      <c r="F43" s="106"/>
      <c r="G43" s="106"/>
      <c r="H43" s="106"/>
      <c r="I43" s="106"/>
      <c r="V43">
        <f>+COUNTIF($W$1:W43,$S$1)</f>
        <v>0</v>
      </c>
      <c r="W43">
        <f>+'III. Presupuesto x actividad'!F43</f>
        <v>0</v>
      </c>
      <c r="X43" t="str">
        <f>+'III. Presupuesto x actividad'!E43</f>
        <v>1.7.R6</v>
      </c>
      <c r="Y43" t="str">
        <f>+'III. Presupuesto x actividad'!$B$38</f>
        <v/>
      </c>
      <c r="Z43" s="54">
        <f>+'III. Presupuesto x actividad'!G43</f>
        <v>0</v>
      </c>
    </row>
    <row r="44" spans="1:26" ht="14.5" customHeight="1" x14ac:dyDescent="0.35">
      <c r="A44" s="48">
        <v>43</v>
      </c>
      <c r="B44" s="136" t="str">
        <f t="shared" si="0"/>
        <v/>
      </c>
      <c r="C44" s="136" t="str">
        <f t="shared" si="1"/>
        <v/>
      </c>
      <c r="D44" s="137" t="str">
        <f t="shared" si="2"/>
        <v/>
      </c>
      <c r="E44" s="106"/>
      <c r="F44" s="106"/>
      <c r="G44" s="106"/>
      <c r="H44" s="106"/>
      <c r="I44" s="106"/>
      <c r="V44">
        <f>+COUNTIF($W$1:W44,$S$1)</f>
        <v>0</v>
      </c>
      <c r="W44">
        <f>+'III. Presupuesto x actividad'!F44</f>
        <v>0</v>
      </c>
      <c r="X44" s="47" t="str">
        <f>+'III. Presupuesto x actividad'!E44</f>
        <v>1.8.R1</v>
      </c>
      <c r="Y44" s="47" t="str">
        <f>+'III. Presupuesto x actividad'!$B$44</f>
        <v/>
      </c>
      <c r="Z44" s="54">
        <f>+'III. Presupuesto x actividad'!G44</f>
        <v>0</v>
      </c>
    </row>
    <row r="45" spans="1:26" ht="14.5" customHeight="1" x14ac:dyDescent="0.35">
      <c r="A45" s="48">
        <v>44</v>
      </c>
      <c r="B45" s="136" t="str">
        <f t="shared" si="0"/>
        <v/>
      </c>
      <c r="C45" s="136" t="str">
        <f t="shared" si="1"/>
        <v/>
      </c>
      <c r="D45" s="137" t="str">
        <f t="shared" si="2"/>
        <v/>
      </c>
      <c r="E45" s="106"/>
      <c r="F45" s="106"/>
      <c r="G45" s="106"/>
      <c r="H45" s="106"/>
      <c r="I45" s="106"/>
      <c r="V45">
        <f>+COUNTIF($W$1:W45,$S$1)</f>
        <v>0</v>
      </c>
      <c r="W45">
        <f>+'III. Presupuesto x actividad'!F45</f>
        <v>0</v>
      </c>
      <c r="X45" t="str">
        <f>+'III. Presupuesto x actividad'!E45</f>
        <v>1.8.R2</v>
      </c>
      <c r="Z45" s="54">
        <f>+'III. Presupuesto x actividad'!G45</f>
        <v>0</v>
      </c>
    </row>
    <row r="46" spans="1:26" ht="14.5" customHeight="1" x14ac:dyDescent="0.35">
      <c r="A46" s="48">
        <v>45</v>
      </c>
      <c r="B46" s="136" t="str">
        <f t="shared" si="0"/>
        <v/>
      </c>
      <c r="C46" s="136" t="str">
        <f t="shared" si="1"/>
        <v/>
      </c>
      <c r="D46" s="137" t="str">
        <f t="shared" si="2"/>
        <v/>
      </c>
      <c r="E46" s="106"/>
      <c r="F46" s="106"/>
      <c r="G46" s="106"/>
      <c r="H46" s="106"/>
      <c r="I46" s="106"/>
      <c r="V46">
        <f>+COUNTIF($W$1:W46,$S$1)</f>
        <v>0</v>
      </c>
      <c r="W46">
        <f>+'III. Presupuesto x actividad'!F46</f>
        <v>0</v>
      </c>
      <c r="X46" t="str">
        <f>+'III. Presupuesto x actividad'!E46</f>
        <v>1.8.R3</v>
      </c>
      <c r="Z46" s="54">
        <f>+'III. Presupuesto x actividad'!G46</f>
        <v>0</v>
      </c>
    </row>
    <row r="47" spans="1:26" ht="14.5" customHeight="1" x14ac:dyDescent="0.35">
      <c r="A47" s="48">
        <v>46</v>
      </c>
      <c r="B47" s="136" t="str">
        <f t="shared" si="0"/>
        <v/>
      </c>
      <c r="C47" s="136" t="str">
        <f t="shared" si="1"/>
        <v/>
      </c>
      <c r="D47" s="137" t="str">
        <f t="shared" si="2"/>
        <v/>
      </c>
      <c r="E47" s="106"/>
      <c r="F47" s="106"/>
      <c r="G47" s="106"/>
      <c r="H47" s="106"/>
      <c r="I47" s="106"/>
      <c r="V47">
        <f>+COUNTIF($W$1:W47,$S$1)</f>
        <v>0</v>
      </c>
      <c r="W47">
        <f>+'III. Presupuesto x actividad'!F47</f>
        <v>0</v>
      </c>
      <c r="X47" t="str">
        <f>+'III. Presupuesto x actividad'!E47</f>
        <v>1.8.R4</v>
      </c>
      <c r="Z47" s="54">
        <f>+'III. Presupuesto x actividad'!G47</f>
        <v>0</v>
      </c>
    </row>
    <row r="48" spans="1:26" ht="14.5" customHeight="1" x14ac:dyDescent="0.35">
      <c r="A48" s="48">
        <v>47</v>
      </c>
      <c r="B48" s="136" t="str">
        <f t="shared" si="0"/>
        <v/>
      </c>
      <c r="C48" s="136" t="str">
        <f t="shared" si="1"/>
        <v/>
      </c>
      <c r="D48" s="137" t="str">
        <f t="shared" si="2"/>
        <v/>
      </c>
      <c r="E48" s="106"/>
      <c r="F48" s="106"/>
      <c r="G48" s="106"/>
      <c r="H48" s="106"/>
      <c r="I48" s="106"/>
      <c r="V48">
        <f>+COUNTIF($W$1:W48,$S$1)</f>
        <v>0</v>
      </c>
      <c r="W48">
        <f>+'III. Presupuesto x actividad'!F48</f>
        <v>0</v>
      </c>
      <c r="X48" t="str">
        <f>+'III. Presupuesto x actividad'!E48</f>
        <v>1.8.R5</v>
      </c>
      <c r="Z48" s="54">
        <f>+'III. Presupuesto x actividad'!G48</f>
        <v>0</v>
      </c>
    </row>
    <row r="49" spans="1:26" ht="14.5" customHeight="1" x14ac:dyDescent="0.35">
      <c r="A49" s="48">
        <v>48</v>
      </c>
      <c r="B49" s="136" t="str">
        <f t="shared" si="0"/>
        <v/>
      </c>
      <c r="C49" s="136" t="str">
        <f t="shared" si="1"/>
        <v/>
      </c>
      <c r="D49" s="137" t="str">
        <f t="shared" si="2"/>
        <v/>
      </c>
      <c r="E49" s="106"/>
      <c r="F49" s="106"/>
      <c r="G49" s="106"/>
      <c r="H49" s="106"/>
      <c r="I49" s="106"/>
      <c r="V49">
        <f>+COUNTIF($W$1:W49,$S$1)</f>
        <v>0</v>
      </c>
      <c r="W49">
        <f>+'III. Presupuesto x actividad'!F49</f>
        <v>0</v>
      </c>
      <c r="X49" t="str">
        <f>+'III. Presupuesto x actividad'!E49</f>
        <v>1.8.R6</v>
      </c>
      <c r="Z49" s="54">
        <f>+'III. Presupuesto x actividad'!G49</f>
        <v>0</v>
      </c>
    </row>
    <row r="50" spans="1:26" ht="14.5" customHeight="1" x14ac:dyDescent="0.35">
      <c r="A50" s="48">
        <v>49</v>
      </c>
      <c r="B50" s="136" t="str">
        <f t="shared" si="0"/>
        <v/>
      </c>
      <c r="C50" s="136" t="str">
        <f t="shared" si="1"/>
        <v/>
      </c>
      <c r="D50" s="137" t="str">
        <f t="shared" si="2"/>
        <v/>
      </c>
      <c r="E50" s="106"/>
      <c r="F50" s="106"/>
      <c r="G50" s="106"/>
      <c r="H50" s="106"/>
      <c r="I50" s="106"/>
      <c r="V50">
        <f>+COUNTIF($W$1:W50,$S$1)</f>
        <v>0</v>
      </c>
      <c r="W50">
        <f>+'III. Presupuesto x actividad'!F50</f>
        <v>0</v>
      </c>
      <c r="X50" s="47" t="str">
        <f>+'III. Presupuesto x actividad'!E50</f>
        <v>1.9.R1</v>
      </c>
      <c r="Y50" s="47" t="str">
        <f>+'III. Presupuesto x actividad'!$B$50</f>
        <v/>
      </c>
      <c r="Z50" s="54">
        <f>+'III. Presupuesto x actividad'!G50</f>
        <v>0</v>
      </c>
    </row>
    <row r="51" spans="1:26" ht="14.5" customHeight="1" x14ac:dyDescent="0.35">
      <c r="A51" s="48">
        <v>50</v>
      </c>
      <c r="B51" s="136" t="str">
        <f t="shared" si="0"/>
        <v/>
      </c>
      <c r="C51" s="136" t="str">
        <f t="shared" si="1"/>
        <v/>
      </c>
      <c r="D51" s="137" t="str">
        <f t="shared" si="2"/>
        <v/>
      </c>
      <c r="E51" s="106"/>
      <c r="F51" s="106"/>
      <c r="G51" s="106"/>
      <c r="H51" s="106"/>
      <c r="I51" s="106"/>
      <c r="V51">
        <f>+COUNTIF($W$1:W51,$S$1)</f>
        <v>0</v>
      </c>
      <c r="W51">
        <f>+'III. Presupuesto x actividad'!F51</f>
        <v>0</v>
      </c>
      <c r="X51" t="str">
        <f>+'III. Presupuesto x actividad'!E51</f>
        <v>1.9.R2</v>
      </c>
      <c r="Y51" t="str">
        <f>+'III. Presupuesto x actividad'!$B$50</f>
        <v/>
      </c>
      <c r="Z51" s="54">
        <f>+'III. Presupuesto x actividad'!G51</f>
        <v>0</v>
      </c>
    </row>
    <row r="52" spans="1:26" ht="14.5" customHeight="1" x14ac:dyDescent="0.35">
      <c r="A52" s="48">
        <v>51</v>
      </c>
      <c r="B52" s="136" t="str">
        <f t="shared" si="0"/>
        <v/>
      </c>
      <c r="C52" s="136" t="str">
        <f t="shared" si="1"/>
        <v/>
      </c>
      <c r="D52" s="137" t="str">
        <f t="shared" si="2"/>
        <v/>
      </c>
      <c r="E52" s="106"/>
      <c r="F52" s="106"/>
      <c r="G52" s="106"/>
      <c r="H52" s="106"/>
      <c r="I52" s="106"/>
      <c r="V52">
        <f>+COUNTIF($W$1:W52,$S$1)</f>
        <v>0</v>
      </c>
      <c r="W52">
        <f>+'III. Presupuesto x actividad'!F52</f>
        <v>0</v>
      </c>
      <c r="X52" t="str">
        <f>+'III. Presupuesto x actividad'!E52</f>
        <v>1.9.R3</v>
      </c>
      <c r="Y52" t="str">
        <f>+'III. Presupuesto x actividad'!$B$50</f>
        <v/>
      </c>
      <c r="Z52" s="54">
        <f>+'III. Presupuesto x actividad'!G52</f>
        <v>0</v>
      </c>
    </row>
    <row r="53" spans="1:26" ht="14.5" customHeight="1" x14ac:dyDescent="0.35">
      <c r="A53" s="48">
        <v>52</v>
      </c>
      <c r="B53" s="136" t="str">
        <f t="shared" si="0"/>
        <v/>
      </c>
      <c r="C53" s="136" t="str">
        <f t="shared" si="1"/>
        <v/>
      </c>
      <c r="D53" s="137" t="str">
        <f t="shared" si="2"/>
        <v/>
      </c>
      <c r="E53" s="106"/>
      <c r="F53" s="106"/>
      <c r="G53" s="106"/>
      <c r="H53" s="106"/>
      <c r="I53" s="106"/>
      <c r="V53">
        <f>+COUNTIF($W$1:W53,$S$1)</f>
        <v>0</v>
      </c>
      <c r="W53">
        <f>+'III. Presupuesto x actividad'!F53</f>
        <v>0</v>
      </c>
      <c r="X53" t="str">
        <f>+'III. Presupuesto x actividad'!E53</f>
        <v>1.9.R4</v>
      </c>
      <c r="Y53" t="str">
        <f>+'III. Presupuesto x actividad'!$B$50</f>
        <v/>
      </c>
      <c r="Z53" s="54">
        <f>+'III. Presupuesto x actividad'!G53</f>
        <v>0</v>
      </c>
    </row>
    <row r="54" spans="1:26" ht="14.5" customHeight="1" x14ac:dyDescent="0.35">
      <c r="A54" s="48">
        <v>53</v>
      </c>
      <c r="B54" s="136" t="str">
        <f t="shared" si="0"/>
        <v/>
      </c>
      <c r="C54" s="136" t="str">
        <f t="shared" si="1"/>
        <v/>
      </c>
      <c r="D54" s="137" t="str">
        <f t="shared" si="2"/>
        <v/>
      </c>
      <c r="E54" s="106"/>
      <c r="F54" s="106"/>
      <c r="G54" s="106"/>
      <c r="H54" s="106"/>
      <c r="I54" s="106"/>
      <c r="V54">
        <f>+COUNTIF($W$1:W54,$S$1)</f>
        <v>0</v>
      </c>
      <c r="W54">
        <f>+'III. Presupuesto x actividad'!F54</f>
        <v>0</v>
      </c>
      <c r="X54" t="str">
        <f>+'III. Presupuesto x actividad'!E54</f>
        <v>1.9.R5</v>
      </c>
      <c r="Y54" t="str">
        <f>+'III. Presupuesto x actividad'!$B$50</f>
        <v/>
      </c>
      <c r="Z54" s="54">
        <f>+'III. Presupuesto x actividad'!G54</f>
        <v>0</v>
      </c>
    </row>
    <row r="55" spans="1:26" ht="14.5" customHeight="1" x14ac:dyDescent="0.35">
      <c r="A55" s="48">
        <v>54</v>
      </c>
      <c r="B55" s="136" t="str">
        <f t="shared" si="0"/>
        <v/>
      </c>
      <c r="C55" s="136" t="str">
        <f t="shared" si="1"/>
        <v/>
      </c>
      <c r="D55" s="137" t="str">
        <f t="shared" si="2"/>
        <v/>
      </c>
      <c r="E55" s="106"/>
      <c r="F55" s="106"/>
      <c r="G55" s="106"/>
      <c r="H55" s="106"/>
      <c r="I55" s="106"/>
      <c r="V55">
        <f>+COUNTIF($W$1:W55,$S$1)</f>
        <v>0</v>
      </c>
      <c r="W55">
        <f>+'III. Presupuesto x actividad'!F55</f>
        <v>0</v>
      </c>
      <c r="X55" t="str">
        <f>+'III. Presupuesto x actividad'!E55</f>
        <v>1.9.R6</v>
      </c>
      <c r="Y55" t="str">
        <f>+'III. Presupuesto x actividad'!$B$50</f>
        <v/>
      </c>
      <c r="Z55" s="54">
        <f>+'III. Presupuesto x actividad'!G55</f>
        <v>0</v>
      </c>
    </row>
    <row r="56" spans="1:26" ht="14.5" customHeight="1" x14ac:dyDescent="0.35">
      <c r="A56" s="48">
        <v>55</v>
      </c>
      <c r="B56" s="136" t="str">
        <f t="shared" si="0"/>
        <v/>
      </c>
      <c r="C56" s="136" t="str">
        <f t="shared" si="1"/>
        <v/>
      </c>
      <c r="D56" s="137" t="str">
        <f t="shared" si="2"/>
        <v/>
      </c>
      <c r="E56" s="106"/>
      <c r="F56" s="106"/>
      <c r="G56" s="106"/>
      <c r="H56" s="106"/>
      <c r="I56" s="106"/>
      <c r="V56">
        <f>+COUNTIF($W$1:W56,$S$1)</f>
        <v>0</v>
      </c>
      <c r="W56">
        <f>+'III. Presupuesto x actividad'!F56</f>
        <v>0</v>
      </c>
      <c r="X56">
        <f>+'III. Presupuesto x actividad'!E56</f>
        <v>0</v>
      </c>
      <c r="Z56" s="54">
        <f>+'III. Presupuesto x actividad'!G56</f>
        <v>0</v>
      </c>
    </row>
    <row r="57" spans="1:26" ht="14.5" customHeight="1" x14ac:dyDescent="0.35">
      <c r="A57" s="48">
        <v>56</v>
      </c>
      <c r="B57" s="136" t="str">
        <f t="shared" si="0"/>
        <v/>
      </c>
      <c r="C57" s="136" t="str">
        <f t="shared" si="1"/>
        <v/>
      </c>
      <c r="D57" s="137" t="str">
        <f t="shared" si="2"/>
        <v/>
      </c>
      <c r="E57" s="106"/>
      <c r="F57" s="106"/>
      <c r="G57" s="106"/>
      <c r="H57" s="106"/>
      <c r="I57" s="106"/>
      <c r="V57">
        <f>+COUNTIF($W$1:W57,$S$1)</f>
        <v>0</v>
      </c>
      <c r="W57">
        <f>+'III. Presupuesto x actividad'!F57</f>
        <v>0</v>
      </c>
      <c r="X57" s="47" t="str">
        <f>+'III. Presupuesto x actividad'!E57</f>
        <v>2.1.R1</v>
      </c>
      <c r="Y57" s="47" t="str">
        <f>+'III. Presupuesto x actividad'!$B$57</f>
        <v/>
      </c>
      <c r="Z57" s="54">
        <f>+'III. Presupuesto x actividad'!G57</f>
        <v>0</v>
      </c>
    </row>
    <row r="58" spans="1:26" ht="14.5" customHeight="1" x14ac:dyDescent="0.35">
      <c r="A58" s="48">
        <v>57</v>
      </c>
      <c r="B58" s="136" t="str">
        <f t="shared" si="0"/>
        <v/>
      </c>
      <c r="C58" s="136" t="str">
        <f t="shared" si="1"/>
        <v/>
      </c>
      <c r="D58" s="137" t="str">
        <f t="shared" si="2"/>
        <v/>
      </c>
      <c r="E58" s="106"/>
      <c r="F58" s="106"/>
      <c r="G58" s="106"/>
      <c r="H58" s="106"/>
      <c r="I58" s="106"/>
      <c r="V58">
        <f>+COUNTIF($W$1:W58,$S$1)</f>
        <v>0</v>
      </c>
      <c r="W58">
        <f>+'III. Presupuesto x actividad'!F58</f>
        <v>0</v>
      </c>
      <c r="X58" t="str">
        <f>+'III. Presupuesto x actividad'!E58</f>
        <v>2.1.R2</v>
      </c>
      <c r="Y58" t="str">
        <f>+'III. Presupuesto x actividad'!$B$57</f>
        <v/>
      </c>
      <c r="Z58" s="54">
        <f>+'III. Presupuesto x actividad'!G58</f>
        <v>0</v>
      </c>
    </row>
    <row r="59" spans="1:26" ht="14.5" customHeight="1" x14ac:dyDescent="0.35">
      <c r="A59" s="48">
        <v>58</v>
      </c>
      <c r="B59" s="136" t="str">
        <f t="shared" si="0"/>
        <v/>
      </c>
      <c r="C59" s="136" t="str">
        <f t="shared" si="1"/>
        <v/>
      </c>
      <c r="D59" s="137" t="str">
        <f t="shared" si="2"/>
        <v/>
      </c>
      <c r="E59" s="106"/>
      <c r="F59" s="106"/>
      <c r="G59" s="106"/>
      <c r="H59" s="106"/>
      <c r="I59" s="106"/>
      <c r="V59">
        <f>+COUNTIF($W$1:W59,$S$1)</f>
        <v>0</v>
      </c>
      <c r="W59">
        <f>+'III. Presupuesto x actividad'!F59</f>
        <v>0</v>
      </c>
      <c r="X59" t="str">
        <f>+'III. Presupuesto x actividad'!E59</f>
        <v>2.1.R3</v>
      </c>
      <c r="Y59" t="str">
        <f>+'III. Presupuesto x actividad'!$B$57</f>
        <v/>
      </c>
      <c r="Z59" s="54">
        <f>+'III. Presupuesto x actividad'!G59</f>
        <v>0</v>
      </c>
    </row>
    <row r="60" spans="1:26" ht="14.5" customHeight="1" x14ac:dyDescent="0.35">
      <c r="A60" s="48">
        <v>59</v>
      </c>
      <c r="B60" s="136" t="str">
        <f t="shared" si="0"/>
        <v/>
      </c>
      <c r="C60" s="136" t="str">
        <f t="shared" si="1"/>
        <v/>
      </c>
      <c r="D60" s="137" t="str">
        <f t="shared" si="2"/>
        <v/>
      </c>
      <c r="E60" s="106"/>
      <c r="F60" s="106"/>
      <c r="G60" s="106"/>
      <c r="H60" s="106"/>
      <c r="I60" s="106"/>
      <c r="V60">
        <f>+COUNTIF($W$1:W60,$S$1)</f>
        <v>0</v>
      </c>
      <c r="W60">
        <f>+'III. Presupuesto x actividad'!F60</f>
        <v>0</v>
      </c>
      <c r="X60" t="str">
        <f>+'III. Presupuesto x actividad'!E60</f>
        <v>2.1.R4</v>
      </c>
      <c r="Y60" t="str">
        <f>+'III. Presupuesto x actividad'!$B$57</f>
        <v/>
      </c>
      <c r="Z60" s="54">
        <f>+'III. Presupuesto x actividad'!G60</f>
        <v>0</v>
      </c>
    </row>
    <row r="61" spans="1:26" ht="14.5" customHeight="1" x14ac:dyDescent="0.35">
      <c r="A61" s="48">
        <v>60</v>
      </c>
      <c r="B61" s="136" t="str">
        <f t="shared" si="0"/>
        <v/>
      </c>
      <c r="C61" s="136" t="str">
        <f t="shared" si="1"/>
        <v/>
      </c>
      <c r="D61" s="137" t="str">
        <f t="shared" si="2"/>
        <v/>
      </c>
      <c r="E61" s="106"/>
      <c r="F61" s="106"/>
      <c r="G61" s="106"/>
      <c r="H61" s="106"/>
      <c r="I61" s="106"/>
      <c r="V61">
        <f>+COUNTIF($W$1:W61,$S$1)</f>
        <v>0</v>
      </c>
      <c r="W61">
        <f>+'III. Presupuesto x actividad'!F61</f>
        <v>0</v>
      </c>
      <c r="X61" t="str">
        <f>+'III. Presupuesto x actividad'!E61</f>
        <v>2.1.R5</v>
      </c>
      <c r="Y61" t="str">
        <f>+'III. Presupuesto x actividad'!$B$57</f>
        <v/>
      </c>
      <c r="Z61" s="54">
        <f>+'III. Presupuesto x actividad'!G61</f>
        <v>0</v>
      </c>
    </row>
    <row r="62" spans="1:26" ht="14.5" customHeight="1" x14ac:dyDescent="0.35">
      <c r="A62" s="48">
        <v>61</v>
      </c>
      <c r="B62" s="136" t="str">
        <f t="shared" si="0"/>
        <v/>
      </c>
      <c r="C62" s="136" t="str">
        <f t="shared" si="1"/>
        <v/>
      </c>
      <c r="D62" s="137" t="str">
        <f t="shared" si="2"/>
        <v/>
      </c>
      <c r="E62" s="106"/>
      <c r="F62" s="106"/>
      <c r="G62" s="106"/>
      <c r="H62" s="106"/>
      <c r="I62" s="106"/>
      <c r="V62">
        <f>+COUNTIF($W$1:W62,$S$1)</f>
        <v>0</v>
      </c>
      <c r="W62">
        <f>+'III. Presupuesto x actividad'!F62</f>
        <v>0</v>
      </c>
      <c r="X62" t="str">
        <f>+'III. Presupuesto x actividad'!E62</f>
        <v>2.1.R6</v>
      </c>
      <c r="Y62" t="str">
        <f>+'III. Presupuesto x actividad'!$B$57</f>
        <v/>
      </c>
      <c r="Z62" s="54">
        <f>+'III. Presupuesto x actividad'!G62</f>
        <v>0</v>
      </c>
    </row>
    <row r="63" spans="1:26" ht="14.5" customHeight="1" x14ac:dyDescent="0.35">
      <c r="A63" s="48">
        <v>62</v>
      </c>
      <c r="B63" s="136" t="str">
        <f t="shared" si="0"/>
        <v/>
      </c>
      <c r="C63" s="136" t="str">
        <f t="shared" si="1"/>
        <v/>
      </c>
      <c r="D63" s="137" t="str">
        <f t="shared" si="2"/>
        <v/>
      </c>
      <c r="E63" s="106"/>
      <c r="F63" s="106"/>
      <c r="G63" s="106"/>
      <c r="H63" s="106"/>
      <c r="I63" s="106"/>
      <c r="V63">
        <f>+COUNTIF($W$1:W63,$S$1)</f>
        <v>0</v>
      </c>
      <c r="W63">
        <f>+'III. Presupuesto x actividad'!F63</f>
        <v>0</v>
      </c>
      <c r="X63" s="47" t="str">
        <f>+'III. Presupuesto x actividad'!E63</f>
        <v>2.2.R1</v>
      </c>
      <c r="Y63" s="47" t="str">
        <f>+'III. Presupuesto x actividad'!$B$63</f>
        <v/>
      </c>
      <c r="Z63" s="54">
        <f>+'III. Presupuesto x actividad'!G63</f>
        <v>0</v>
      </c>
    </row>
    <row r="64" spans="1:26" ht="14.5" customHeight="1" x14ac:dyDescent="0.35">
      <c r="A64" s="48">
        <v>63</v>
      </c>
      <c r="B64" s="136" t="str">
        <f t="shared" si="0"/>
        <v/>
      </c>
      <c r="C64" s="136" t="str">
        <f t="shared" si="1"/>
        <v/>
      </c>
      <c r="D64" s="137" t="str">
        <f t="shared" si="2"/>
        <v/>
      </c>
      <c r="E64" s="106"/>
      <c r="F64" s="106"/>
      <c r="G64" s="106"/>
      <c r="H64" s="106"/>
      <c r="I64" s="106"/>
      <c r="V64">
        <f>+COUNTIF($W$1:W64,$S$1)</f>
        <v>0</v>
      </c>
      <c r="W64">
        <f>+'III. Presupuesto x actividad'!F64</f>
        <v>0</v>
      </c>
      <c r="X64" t="str">
        <f>+'III. Presupuesto x actividad'!E64</f>
        <v>2.2.R2</v>
      </c>
      <c r="Y64" t="str">
        <f>+'III. Presupuesto x actividad'!$B$63</f>
        <v/>
      </c>
      <c r="Z64" s="54">
        <f>+'III. Presupuesto x actividad'!G64</f>
        <v>0</v>
      </c>
    </row>
    <row r="65" spans="1:26" ht="14.5" customHeight="1" x14ac:dyDescent="0.35">
      <c r="A65" s="48">
        <v>64</v>
      </c>
      <c r="B65" s="136" t="str">
        <f t="shared" si="0"/>
        <v/>
      </c>
      <c r="C65" s="136" t="str">
        <f t="shared" si="1"/>
        <v/>
      </c>
      <c r="D65" s="137" t="str">
        <f t="shared" si="2"/>
        <v/>
      </c>
      <c r="E65" s="106"/>
      <c r="F65" s="106"/>
      <c r="G65" s="106"/>
      <c r="H65" s="106"/>
      <c r="I65" s="106"/>
      <c r="V65">
        <f>+COUNTIF($W$1:W65,$S$1)</f>
        <v>0</v>
      </c>
      <c r="W65">
        <f>+'III. Presupuesto x actividad'!F65</f>
        <v>0</v>
      </c>
      <c r="X65" t="str">
        <f>+'III. Presupuesto x actividad'!E65</f>
        <v>2.2.R3</v>
      </c>
      <c r="Y65" t="str">
        <f>+'III. Presupuesto x actividad'!$B$63</f>
        <v/>
      </c>
      <c r="Z65" s="54">
        <f>+'III. Presupuesto x actividad'!G65</f>
        <v>0</v>
      </c>
    </row>
    <row r="66" spans="1:26" ht="14.5" customHeight="1" x14ac:dyDescent="0.35">
      <c r="A66" s="48">
        <v>65</v>
      </c>
      <c r="B66" s="136" t="str">
        <f t="shared" ref="B66:B129" si="3">+IFERROR(VLOOKUP(A66,$V$2:$Y$571,3,FALSE),"")</f>
        <v/>
      </c>
      <c r="C66" s="136" t="str">
        <f t="shared" ref="C66:C129" si="4">IFERROR(VLOOKUP(A66,$V$2:$Y$571,4,FALSE),"")</f>
        <v/>
      </c>
      <c r="D66" s="137" t="str">
        <f t="shared" ref="D66:D129" si="5">IFERROR(VLOOKUP(A66,$V$2:$Z$571,5,FALSE),"")</f>
        <v/>
      </c>
      <c r="E66" s="106"/>
      <c r="F66" s="106"/>
      <c r="G66" s="106"/>
      <c r="H66" s="106"/>
      <c r="I66" s="106"/>
      <c r="V66">
        <f>+COUNTIF($W$1:W66,$S$1)</f>
        <v>0</v>
      </c>
      <c r="W66">
        <f>+'III. Presupuesto x actividad'!F66</f>
        <v>0</v>
      </c>
      <c r="X66" t="str">
        <f>+'III. Presupuesto x actividad'!E66</f>
        <v>2.2.R4</v>
      </c>
      <c r="Y66" t="str">
        <f>+'III. Presupuesto x actividad'!$B$63</f>
        <v/>
      </c>
      <c r="Z66" s="54">
        <f>+'III. Presupuesto x actividad'!G66</f>
        <v>0</v>
      </c>
    </row>
    <row r="67" spans="1:26" ht="14.5" customHeight="1" x14ac:dyDescent="0.35">
      <c r="A67" s="48">
        <v>66</v>
      </c>
      <c r="B67" s="136" t="str">
        <f t="shared" si="3"/>
        <v/>
      </c>
      <c r="C67" s="136" t="str">
        <f t="shared" si="4"/>
        <v/>
      </c>
      <c r="D67" s="137" t="str">
        <f t="shared" si="5"/>
        <v/>
      </c>
      <c r="E67" s="106"/>
      <c r="F67" s="106"/>
      <c r="G67" s="106"/>
      <c r="H67" s="106"/>
      <c r="I67" s="106"/>
      <c r="V67">
        <f>+COUNTIF($W$1:W67,$S$1)</f>
        <v>0</v>
      </c>
      <c r="W67">
        <f>+'III. Presupuesto x actividad'!F67</f>
        <v>0</v>
      </c>
      <c r="X67" t="str">
        <f>+'III. Presupuesto x actividad'!E67</f>
        <v>2.2.R5</v>
      </c>
      <c r="Y67" t="str">
        <f>+'III. Presupuesto x actividad'!$B$63</f>
        <v/>
      </c>
      <c r="Z67" s="54">
        <f>+'III. Presupuesto x actividad'!G67</f>
        <v>0</v>
      </c>
    </row>
    <row r="68" spans="1:26" ht="14.5" customHeight="1" x14ac:dyDescent="0.35">
      <c r="A68" s="48">
        <v>67</v>
      </c>
      <c r="B68" s="136" t="str">
        <f t="shared" si="3"/>
        <v/>
      </c>
      <c r="C68" s="136" t="str">
        <f t="shared" si="4"/>
        <v/>
      </c>
      <c r="D68" s="137" t="str">
        <f t="shared" si="5"/>
        <v/>
      </c>
      <c r="E68" s="106"/>
      <c r="F68" s="106"/>
      <c r="G68" s="106"/>
      <c r="H68" s="106"/>
      <c r="I68" s="106"/>
      <c r="V68">
        <f>+COUNTIF($W$1:W68,$S$1)</f>
        <v>0</v>
      </c>
      <c r="W68">
        <f>+'III. Presupuesto x actividad'!F68</f>
        <v>0</v>
      </c>
      <c r="X68" t="str">
        <f>+'III. Presupuesto x actividad'!E68</f>
        <v>2.2.R6</v>
      </c>
      <c r="Y68" t="str">
        <f>+'III. Presupuesto x actividad'!$B$63</f>
        <v/>
      </c>
      <c r="Z68" s="54">
        <f>+'III. Presupuesto x actividad'!G68</f>
        <v>0</v>
      </c>
    </row>
    <row r="69" spans="1:26" ht="14.5" customHeight="1" x14ac:dyDescent="0.35">
      <c r="A69" s="48">
        <v>68</v>
      </c>
      <c r="B69" s="136" t="str">
        <f t="shared" si="3"/>
        <v/>
      </c>
      <c r="C69" s="136" t="str">
        <f t="shared" si="4"/>
        <v/>
      </c>
      <c r="D69" s="137" t="str">
        <f t="shared" si="5"/>
        <v/>
      </c>
      <c r="E69" s="106"/>
      <c r="F69" s="106"/>
      <c r="G69" s="106"/>
      <c r="H69" s="106"/>
      <c r="I69" s="106"/>
      <c r="V69">
        <f>+COUNTIF($W$1:W69,$S$1)</f>
        <v>0</v>
      </c>
      <c r="W69">
        <f>+'III. Presupuesto x actividad'!F69</f>
        <v>0</v>
      </c>
      <c r="X69" s="47" t="str">
        <f>+'III. Presupuesto x actividad'!E69</f>
        <v>2.3.R1</v>
      </c>
      <c r="Y69" s="47" t="str">
        <f>+'III. Presupuesto x actividad'!$B$69</f>
        <v/>
      </c>
      <c r="Z69" s="54">
        <f>+'III. Presupuesto x actividad'!G69</f>
        <v>0</v>
      </c>
    </row>
    <row r="70" spans="1:26" ht="14.5" customHeight="1" x14ac:dyDescent="0.35">
      <c r="A70" s="48">
        <v>69</v>
      </c>
      <c r="B70" s="136" t="str">
        <f t="shared" si="3"/>
        <v/>
      </c>
      <c r="C70" s="136" t="str">
        <f t="shared" si="4"/>
        <v/>
      </c>
      <c r="D70" s="137" t="str">
        <f t="shared" si="5"/>
        <v/>
      </c>
      <c r="E70" s="106"/>
      <c r="F70" s="106"/>
      <c r="G70" s="106"/>
      <c r="H70" s="106"/>
      <c r="I70" s="106"/>
      <c r="V70">
        <f>+COUNTIF($W$1:W70,$S$1)</f>
        <v>0</v>
      </c>
      <c r="W70">
        <f>+'III. Presupuesto x actividad'!F70</f>
        <v>0</v>
      </c>
      <c r="X70" t="str">
        <f>+'III. Presupuesto x actividad'!E70</f>
        <v>2.3.R2</v>
      </c>
      <c r="Y70" t="str">
        <f>+'III. Presupuesto x actividad'!$B$69</f>
        <v/>
      </c>
      <c r="Z70" s="54">
        <f>+'III. Presupuesto x actividad'!G70</f>
        <v>0</v>
      </c>
    </row>
    <row r="71" spans="1:26" ht="14.5" customHeight="1" x14ac:dyDescent="0.35">
      <c r="A71" s="48">
        <v>70</v>
      </c>
      <c r="B71" s="136" t="str">
        <f t="shared" si="3"/>
        <v/>
      </c>
      <c r="C71" s="136" t="str">
        <f t="shared" si="4"/>
        <v/>
      </c>
      <c r="D71" s="137" t="str">
        <f t="shared" si="5"/>
        <v/>
      </c>
      <c r="E71" s="106"/>
      <c r="F71" s="106"/>
      <c r="G71" s="106"/>
      <c r="H71" s="106"/>
      <c r="I71" s="106"/>
      <c r="V71">
        <f>+COUNTIF($W$1:W71,$S$1)</f>
        <v>0</v>
      </c>
      <c r="W71">
        <f>+'III. Presupuesto x actividad'!F71</f>
        <v>0</v>
      </c>
      <c r="X71" t="str">
        <f>+'III. Presupuesto x actividad'!E71</f>
        <v>2.3.R3</v>
      </c>
      <c r="Y71" t="str">
        <f>+'III. Presupuesto x actividad'!$B$69</f>
        <v/>
      </c>
      <c r="Z71" s="54">
        <f>+'III. Presupuesto x actividad'!G71</f>
        <v>0</v>
      </c>
    </row>
    <row r="72" spans="1:26" ht="14.5" customHeight="1" x14ac:dyDescent="0.35">
      <c r="A72" s="48">
        <v>71</v>
      </c>
      <c r="B72" s="136" t="str">
        <f t="shared" si="3"/>
        <v/>
      </c>
      <c r="C72" s="136" t="str">
        <f t="shared" si="4"/>
        <v/>
      </c>
      <c r="D72" s="137" t="str">
        <f t="shared" si="5"/>
        <v/>
      </c>
      <c r="E72" s="106"/>
      <c r="F72" s="106"/>
      <c r="G72" s="106"/>
      <c r="H72" s="106"/>
      <c r="I72" s="106"/>
      <c r="V72">
        <f>+COUNTIF($W$1:W72,$S$1)</f>
        <v>0</v>
      </c>
      <c r="W72">
        <f>+'III. Presupuesto x actividad'!F72</f>
        <v>0</v>
      </c>
      <c r="X72" t="str">
        <f>+'III. Presupuesto x actividad'!E72</f>
        <v>2.3.R4</v>
      </c>
      <c r="Y72" t="str">
        <f>+'III. Presupuesto x actividad'!$B$69</f>
        <v/>
      </c>
      <c r="Z72" s="54">
        <f>+'III. Presupuesto x actividad'!G72</f>
        <v>0</v>
      </c>
    </row>
    <row r="73" spans="1:26" ht="14.5" customHeight="1" x14ac:dyDescent="0.35">
      <c r="A73" s="48">
        <v>72</v>
      </c>
      <c r="B73" s="136" t="str">
        <f t="shared" si="3"/>
        <v/>
      </c>
      <c r="C73" s="136" t="str">
        <f t="shared" si="4"/>
        <v/>
      </c>
      <c r="D73" s="137" t="str">
        <f t="shared" si="5"/>
        <v/>
      </c>
      <c r="E73" s="106"/>
      <c r="F73" s="106"/>
      <c r="G73" s="106"/>
      <c r="H73" s="106"/>
      <c r="I73" s="106"/>
      <c r="V73">
        <f>+COUNTIF($W$1:W73,$S$1)</f>
        <v>0</v>
      </c>
      <c r="W73">
        <f>+'III. Presupuesto x actividad'!F73</f>
        <v>0</v>
      </c>
      <c r="X73" t="str">
        <f>+'III. Presupuesto x actividad'!E73</f>
        <v>2.3.R5</v>
      </c>
      <c r="Y73" t="str">
        <f>+'III. Presupuesto x actividad'!$B$69</f>
        <v/>
      </c>
      <c r="Z73" s="54">
        <f>+'III. Presupuesto x actividad'!G73</f>
        <v>0</v>
      </c>
    </row>
    <row r="74" spans="1:26" ht="14.5" customHeight="1" x14ac:dyDescent="0.35">
      <c r="A74" s="48">
        <v>73</v>
      </c>
      <c r="B74" s="136" t="str">
        <f t="shared" si="3"/>
        <v/>
      </c>
      <c r="C74" s="136" t="str">
        <f t="shared" si="4"/>
        <v/>
      </c>
      <c r="D74" s="137" t="str">
        <f t="shared" si="5"/>
        <v/>
      </c>
      <c r="E74" s="106"/>
      <c r="F74" s="106"/>
      <c r="G74" s="106"/>
      <c r="H74" s="106"/>
      <c r="I74" s="106"/>
      <c r="V74">
        <f>+COUNTIF($W$1:W74,$S$1)</f>
        <v>0</v>
      </c>
      <c r="W74">
        <f>+'III. Presupuesto x actividad'!F74</f>
        <v>0</v>
      </c>
      <c r="X74" t="str">
        <f>+'III. Presupuesto x actividad'!E74</f>
        <v>2.3.R6</v>
      </c>
      <c r="Y74" t="str">
        <f>+'III. Presupuesto x actividad'!$B$69</f>
        <v/>
      </c>
      <c r="Z74" s="54">
        <f>+'III. Presupuesto x actividad'!G74</f>
        <v>0</v>
      </c>
    </row>
    <row r="75" spans="1:26" ht="14.5" customHeight="1" x14ac:dyDescent="0.35">
      <c r="A75" s="48">
        <v>74</v>
      </c>
      <c r="B75" s="136" t="str">
        <f t="shared" si="3"/>
        <v/>
      </c>
      <c r="C75" s="136" t="str">
        <f t="shared" si="4"/>
        <v/>
      </c>
      <c r="D75" s="137" t="str">
        <f t="shared" si="5"/>
        <v/>
      </c>
      <c r="E75" s="106"/>
      <c r="F75" s="106"/>
      <c r="G75" s="106"/>
      <c r="H75" s="106"/>
      <c r="I75" s="106"/>
      <c r="V75">
        <f>+COUNTIF($W$1:W75,$S$1)</f>
        <v>0</v>
      </c>
      <c r="W75">
        <f>+'III. Presupuesto x actividad'!F75</f>
        <v>0</v>
      </c>
      <c r="X75" s="47" t="str">
        <f>+'III. Presupuesto x actividad'!E75</f>
        <v>2.4.R1</v>
      </c>
      <c r="Y75" s="47" t="str">
        <f>+'III. Presupuesto x actividad'!$B$75</f>
        <v/>
      </c>
      <c r="Z75" s="54">
        <f>+'III. Presupuesto x actividad'!G75</f>
        <v>0</v>
      </c>
    </row>
    <row r="76" spans="1:26" ht="14.5" customHeight="1" x14ac:dyDescent="0.35">
      <c r="A76" s="48">
        <v>75</v>
      </c>
      <c r="B76" s="136" t="str">
        <f t="shared" si="3"/>
        <v/>
      </c>
      <c r="C76" s="136" t="str">
        <f t="shared" si="4"/>
        <v/>
      </c>
      <c r="D76" s="137" t="str">
        <f t="shared" si="5"/>
        <v/>
      </c>
      <c r="E76" s="106"/>
      <c r="F76" s="106"/>
      <c r="G76" s="106"/>
      <c r="H76" s="106"/>
      <c r="I76" s="106"/>
      <c r="V76">
        <f>+COUNTIF($W$1:W76,$S$1)</f>
        <v>0</v>
      </c>
      <c r="W76">
        <f>+'III. Presupuesto x actividad'!F76</f>
        <v>0</v>
      </c>
      <c r="X76" t="str">
        <f>+'III. Presupuesto x actividad'!E76</f>
        <v>2.4.R2</v>
      </c>
      <c r="Y76" t="str">
        <f>+'III. Presupuesto x actividad'!$B$75</f>
        <v/>
      </c>
      <c r="Z76" s="54">
        <f>+'III. Presupuesto x actividad'!G76</f>
        <v>0</v>
      </c>
    </row>
    <row r="77" spans="1:26" ht="14.5" customHeight="1" x14ac:dyDescent="0.35">
      <c r="A77" s="48">
        <v>76</v>
      </c>
      <c r="B77" s="136" t="str">
        <f t="shared" si="3"/>
        <v/>
      </c>
      <c r="C77" s="136" t="str">
        <f t="shared" si="4"/>
        <v/>
      </c>
      <c r="D77" s="137" t="str">
        <f t="shared" si="5"/>
        <v/>
      </c>
      <c r="E77" s="106"/>
      <c r="F77" s="106"/>
      <c r="G77" s="106"/>
      <c r="H77" s="106"/>
      <c r="I77" s="106"/>
      <c r="V77">
        <f>+COUNTIF($W$1:W77,$S$1)</f>
        <v>0</v>
      </c>
      <c r="W77">
        <f>+'III. Presupuesto x actividad'!F77</f>
        <v>0</v>
      </c>
      <c r="X77" t="str">
        <f>+'III. Presupuesto x actividad'!E77</f>
        <v>2.4.R3</v>
      </c>
      <c r="Y77" t="str">
        <f>+'III. Presupuesto x actividad'!$B$75</f>
        <v/>
      </c>
      <c r="Z77" s="54">
        <f>+'III. Presupuesto x actividad'!G77</f>
        <v>0</v>
      </c>
    </row>
    <row r="78" spans="1:26" ht="14.5" customHeight="1" x14ac:dyDescent="0.35">
      <c r="A78" s="48">
        <v>77</v>
      </c>
      <c r="B78" s="136" t="str">
        <f t="shared" si="3"/>
        <v/>
      </c>
      <c r="C78" s="136" t="str">
        <f t="shared" si="4"/>
        <v/>
      </c>
      <c r="D78" s="137" t="str">
        <f t="shared" si="5"/>
        <v/>
      </c>
      <c r="E78" s="106"/>
      <c r="F78" s="106"/>
      <c r="G78" s="106"/>
      <c r="H78" s="106"/>
      <c r="I78" s="106"/>
      <c r="V78">
        <f>+COUNTIF($W$1:W78,$S$1)</f>
        <v>0</v>
      </c>
      <c r="W78">
        <f>+'III. Presupuesto x actividad'!F78</f>
        <v>0</v>
      </c>
      <c r="X78" t="str">
        <f>+'III. Presupuesto x actividad'!E78</f>
        <v>2.4.R4</v>
      </c>
      <c r="Y78" t="str">
        <f>+'III. Presupuesto x actividad'!$B$75</f>
        <v/>
      </c>
      <c r="Z78" s="54">
        <f>+'III. Presupuesto x actividad'!G78</f>
        <v>0</v>
      </c>
    </row>
    <row r="79" spans="1:26" ht="14.5" customHeight="1" x14ac:dyDescent="0.35">
      <c r="A79" s="48">
        <v>78</v>
      </c>
      <c r="B79" s="136" t="str">
        <f t="shared" si="3"/>
        <v/>
      </c>
      <c r="C79" s="136" t="str">
        <f t="shared" si="4"/>
        <v/>
      </c>
      <c r="D79" s="137" t="str">
        <f t="shared" si="5"/>
        <v/>
      </c>
      <c r="E79" s="106"/>
      <c r="F79" s="106"/>
      <c r="G79" s="106"/>
      <c r="H79" s="106"/>
      <c r="I79" s="106"/>
      <c r="V79">
        <f>+COUNTIF($W$1:W79,$S$1)</f>
        <v>0</v>
      </c>
      <c r="W79">
        <f>+'III. Presupuesto x actividad'!F79</f>
        <v>0</v>
      </c>
      <c r="X79" t="str">
        <f>+'III. Presupuesto x actividad'!E79</f>
        <v>2.4.R5</v>
      </c>
      <c r="Y79" t="str">
        <f>+'III. Presupuesto x actividad'!$B$75</f>
        <v/>
      </c>
      <c r="Z79" s="54">
        <f>+'III. Presupuesto x actividad'!G79</f>
        <v>0</v>
      </c>
    </row>
    <row r="80" spans="1:26" ht="14.5" customHeight="1" x14ac:dyDescent="0.35">
      <c r="A80" s="48">
        <v>79</v>
      </c>
      <c r="B80" s="136" t="str">
        <f t="shared" si="3"/>
        <v/>
      </c>
      <c r="C80" s="136" t="str">
        <f t="shared" si="4"/>
        <v/>
      </c>
      <c r="D80" s="137" t="str">
        <f t="shared" si="5"/>
        <v/>
      </c>
      <c r="E80" s="106"/>
      <c r="F80" s="106"/>
      <c r="G80" s="106"/>
      <c r="H80" s="106"/>
      <c r="I80" s="106"/>
      <c r="V80">
        <f>+COUNTIF($W$1:W80,$S$1)</f>
        <v>0</v>
      </c>
      <c r="W80">
        <f>+'III. Presupuesto x actividad'!F80</f>
        <v>0</v>
      </c>
      <c r="X80" t="str">
        <f>+'III. Presupuesto x actividad'!E80</f>
        <v>2.4.R6</v>
      </c>
      <c r="Y80" t="str">
        <f>+'III. Presupuesto x actividad'!$B$75</f>
        <v/>
      </c>
      <c r="Z80" s="54">
        <f>+'III. Presupuesto x actividad'!G80</f>
        <v>0</v>
      </c>
    </row>
    <row r="81" spans="1:26" ht="14.5" customHeight="1" x14ac:dyDescent="0.35">
      <c r="A81" s="48">
        <v>80</v>
      </c>
      <c r="B81" s="136" t="str">
        <f t="shared" si="3"/>
        <v/>
      </c>
      <c r="C81" s="136" t="str">
        <f t="shared" si="4"/>
        <v/>
      </c>
      <c r="D81" s="137" t="str">
        <f t="shared" si="5"/>
        <v/>
      </c>
      <c r="E81" s="106"/>
      <c r="F81" s="106"/>
      <c r="G81" s="106"/>
      <c r="H81" s="106"/>
      <c r="I81" s="106"/>
      <c r="V81">
        <f>+COUNTIF($W$1:W81,$S$1)</f>
        <v>0</v>
      </c>
      <c r="W81">
        <f>+'III. Presupuesto x actividad'!F81</f>
        <v>0</v>
      </c>
      <c r="X81" s="47" t="str">
        <f>+'III. Presupuesto x actividad'!E81</f>
        <v>2.5.R1</v>
      </c>
      <c r="Y81" s="47" t="str">
        <f>+'III. Presupuesto x actividad'!$B$81</f>
        <v/>
      </c>
      <c r="Z81" s="54">
        <f>+'III. Presupuesto x actividad'!G81</f>
        <v>0</v>
      </c>
    </row>
    <row r="82" spans="1:26" ht="14.5" customHeight="1" x14ac:dyDescent="0.35">
      <c r="A82" s="48">
        <v>81</v>
      </c>
      <c r="B82" s="136" t="str">
        <f t="shared" si="3"/>
        <v/>
      </c>
      <c r="C82" s="136" t="str">
        <f t="shared" si="4"/>
        <v/>
      </c>
      <c r="D82" s="137" t="str">
        <f t="shared" si="5"/>
        <v/>
      </c>
      <c r="E82" s="106"/>
      <c r="F82" s="106"/>
      <c r="G82" s="106"/>
      <c r="H82" s="106"/>
      <c r="I82" s="106"/>
      <c r="V82">
        <f>+COUNTIF($W$1:W82,$S$1)</f>
        <v>0</v>
      </c>
      <c r="W82">
        <f>+'III. Presupuesto x actividad'!F82</f>
        <v>0</v>
      </c>
      <c r="X82" t="str">
        <f>+'III. Presupuesto x actividad'!E82</f>
        <v>2.5.R2</v>
      </c>
      <c r="Y82" t="str">
        <f>+'III. Presupuesto x actividad'!$B$81</f>
        <v/>
      </c>
      <c r="Z82" s="54">
        <f>+'III. Presupuesto x actividad'!G82</f>
        <v>0</v>
      </c>
    </row>
    <row r="83" spans="1:26" ht="14.5" customHeight="1" x14ac:dyDescent="0.35">
      <c r="A83" s="48">
        <v>82</v>
      </c>
      <c r="B83" s="136" t="str">
        <f t="shared" si="3"/>
        <v/>
      </c>
      <c r="C83" s="136" t="str">
        <f t="shared" si="4"/>
        <v/>
      </c>
      <c r="D83" s="137" t="str">
        <f t="shared" si="5"/>
        <v/>
      </c>
      <c r="E83" s="106"/>
      <c r="F83" s="106"/>
      <c r="G83" s="106"/>
      <c r="H83" s="106"/>
      <c r="I83" s="106"/>
      <c r="V83">
        <f>+COUNTIF($W$1:W83,$S$1)</f>
        <v>0</v>
      </c>
      <c r="W83">
        <f>+'III. Presupuesto x actividad'!F83</f>
        <v>0</v>
      </c>
      <c r="X83" t="str">
        <f>+'III. Presupuesto x actividad'!E83</f>
        <v>2.5.R3</v>
      </c>
      <c r="Y83" t="str">
        <f>+'III. Presupuesto x actividad'!$B$81</f>
        <v/>
      </c>
      <c r="Z83" s="54">
        <f>+'III. Presupuesto x actividad'!G83</f>
        <v>0</v>
      </c>
    </row>
    <row r="84" spans="1:26" ht="14.5" customHeight="1" x14ac:dyDescent="0.35">
      <c r="A84" s="48">
        <v>83</v>
      </c>
      <c r="B84" s="136" t="str">
        <f t="shared" si="3"/>
        <v/>
      </c>
      <c r="C84" s="136" t="str">
        <f t="shared" si="4"/>
        <v/>
      </c>
      <c r="D84" s="137" t="str">
        <f t="shared" si="5"/>
        <v/>
      </c>
      <c r="E84" s="106"/>
      <c r="F84" s="106"/>
      <c r="G84" s="106"/>
      <c r="H84" s="106"/>
      <c r="I84" s="106"/>
      <c r="V84">
        <f>+COUNTIF($W$1:W84,$S$1)</f>
        <v>0</v>
      </c>
      <c r="W84">
        <f>+'III. Presupuesto x actividad'!F84</f>
        <v>0</v>
      </c>
      <c r="X84" t="str">
        <f>+'III. Presupuesto x actividad'!E84</f>
        <v>2.5.R4</v>
      </c>
      <c r="Y84" t="str">
        <f>+'III. Presupuesto x actividad'!$B$81</f>
        <v/>
      </c>
      <c r="Z84" s="54">
        <f>+'III. Presupuesto x actividad'!G84</f>
        <v>0</v>
      </c>
    </row>
    <row r="85" spans="1:26" ht="14.5" customHeight="1" x14ac:dyDescent="0.35">
      <c r="A85" s="48">
        <v>84</v>
      </c>
      <c r="B85" s="136" t="str">
        <f t="shared" si="3"/>
        <v/>
      </c>
      <c r="C85" s="136" t="str">
        <f t="shared" si="4"/>
        <v/>
      </c>
      <c r="D85" s="137" t="str">
        <f t="shared" si="5"/>
        <v/>
      </c>
      <c r="E85" s="106"/>
      <c r="F85" s="106"/>
      <c r="G85" s="106"/>
      <c r="H85" s="106"/>
      <c r="I85" s="106"/>
      <c r="V85">
        <f>+COUNTIF($W$1:W85,$S$1)</f>
        <v>0</v>
      </c>
      <c r="W85">
        <f>+'III. Presupuesto x actividad'!F85</f>
        <v>0</v>
      </c>
      <c r="X85" t="str">
        <f>+'III. Presupuesto x actividad'!E85</f>
        <v>2.5.R5</v>
      </c>
      <c r="Y85" t="str">
        <f>+'III. Presupuesto x actividad'!$B$81</f>
        <v/>
      </c>
      <c r="Z85" s="54">
        <f>+'III. Presupuesto x actividad'!G85</f>
        <v>0</v>
      </c>
    </row>
    <row r="86" spans="1:26" ht="14.5" customHeight="1" x14ac:dyDescent="0.35">
      <c r="A86" s="48">
        <v>85</v>
      </c>
      <c r="B86" s="136" t="str">
        <f t="shared" si="3"/>
        <v/>
      </c>
      <c r="C86" s="136" t="str">
        <f t="shared" si="4"/>
        <v/>
      </c>
      <c r="D86" s="137" t="str">
        <f t="shared" si="5"/>
        <v/>
      </c>
      <c r="E86" s="106"/>
      <c r="F86" s="106"/>
      <c r="G86" s="106"/>
      <c r="H86" s="106"/>
      <c r="I86" s="106"/>
      <c r="V86">
        <f>+COUNTIF($W$1:W86,$S$1)</f>
        <v>0</v>
      </c>
      <c r="W86">
        <f>+'III. Presupuesto x actividad'!F86</f>
        <v>0</v>
      </c>
      <c r="X86" t="str">
        <f>+'III. Presupuesto x actividad'!E86</f>
        <v>2.5.R6</v>
      </c>
      <c r="Y86" t="str">
        <f>+'III. Presupuesto x actividad'!$B$81</f>
        <v/>
      </c>
      <c r="Z86" s="54">
        <f>+'III. Presupuesto x actividad'!G86</f>
        <v>0</v>
      </c>
    </row>
    <row r="87" spans="1:26" ht="14.5" customHeight="1" x14ac:dyDescent="0.35">
      <c r="A87" s="48">
        <v>86</v>
      </c>
      <c r="B87" s="136" t="str">
        <f t="shared" si="3"/>
        <v/>
      </c>
      <c r="C87" s="136" t="str">
        <f t="shared" si="4"/>
        <v/>
      </c>
      <c r="D87" s="137" t="str">
        <f t="shared" si="5"/>
        <v/>
      </c>
      <c r="E87" s="106"/>
      <c r="F87" s="106"/>
      <c r="G87" s="106"/>
      <c r="H87" s="106"/>
      <c r="I87" s="106"/>
      <c r="V87">
        <f>+COUNTIF($W$1:W87,$S$1)</f>
        <v>0</v>
      </c>
      <c r="W87">
        <f>+'III. Presupuesto x actividad'!F87</f>
        <v>0</v>
      </c>
      <c r="X87" s="47" t="str">
        <f>+'III. Presupuesto x actividad'!E87</f>
        <v>2.6.R1</v>
      </c>
      <c r="Y87" s="47" t="str">
        <f>+'III. Presupuesto x actividad'!$B$87</f>
        <v/>
      </c>
      <c r="Z87" s="54">
        <f>+'III. Presupuesto x actividad'!G87</f>
        <v>0</v>
      </c>
    </row>
    <row r="88" spans="1:26" ht="14.5" customHeight="1" x14ac:dyDescent="0.35">
      <c r="A88" s="48">
        <v>87</v>
      </c>
      <c r="B88" s="136" t="str">
        <f t="shared" si="3"/>
        <v/>
      </c>
      <c r="C88" s="136" t="str">
        <f t="shared" si="4"/>
        <v/>
      </c>
      <c r="D88" s="137" t="str">
        <f t="shared" si="5"/>
        <v/>
      </c>
      <c r="E88" s="106"/>
      <c r="F88" s="106"/>
      <c r="G88" s="106"/>
      <c r="H88" s="106"/>
      <c r="I88" s="106"/>
      <c r="V88">
        <f>+COUNTIF($W$1:W88,$S$1)</f>
        <v>0</v>
      </c>
      <c r="W88">
        <f>+'III. Presupuesto x actividad'!F88</f>
        <v>0</v>
      </c>
      <c r="X88" t="str">
        <f>+'III. Presupuesto x actividad'!E88</f>
        <v>2.6.R2</v>
      </c>
      <c r="Y88" t="str">
        <f>+'III. Presupuesto x actividad'!$B$87</f>
        <v/>
      </c>
      <c r="Z88" s="54">
        <f>+'III. Presupuesto x actividad'!G88</f>
        <v>0</v>
      </c>
    </row>
    <row r="89" spans="1:26" ht="14.5" customHeight="1" x14ac:dyDescent="0.35">
      <c r="A89" s="48">
        <v>88</v>
      </c>
      <c r="B89" s="136" t="str">
        <f t="shared" si="3"/>
        <v/>
      </c>
      <c r="C89" s="136" t="str">
        <f t="shared" si="4"/>
        <v/>
      </c>
      <c r="D89" s="137" t="str">
        <f t="shared" si="5"/>
        <v/>
      </c>
      <c r="E89" s="106"/>
      <c r="F89" s="106"/>
      <c r="G89" s="106"/>
      <c r="H89" s="106"/>
      <c r="I89" s="106"/>
      <c r="V89">
        <f>+COUNTIF($W$1:W89,$S$1)</f>
        <v>0</v>
      </c>
      <c r="W89">
        <f>+'III. Presupuesto x actividad'!F89</f>
        <v>0</v>
      </c>
      <c r="X89" t="str">
        <f>+'III. Presupuesto x actividad'!E89</f>
        <v>2.6.R3</v>
      </c>
      <c r="Y89" t="str">
        <f>+'III. Presupuesto x actividad'!$B$87</f>
        <v/>
      </c>
      <c r="Z89" s="54">
        <f>+'III. Presupuesto x actividad'!G89</f>
        <v>0</v>
      </c>
    </row>
    <row r="90" spans="1:26" ht="14.5" customHeight="1" x14ac:dyDescent="0.35">
      <c r="A90" s="48">
        <v>89</v>
      </c>
      <c r="B90" s="136" t="str">
        <f t="shared" si="3"/>
        <v/>
      </c>
      <c r="C90" s="136" t="str">
        <f t="shared" si="4"/>
        <v/>
      </c>
      <c r="D90" s="137" t="str">
        <f t="shared" si="5"/>
        <v/>
      </c>
      <c r="E90" s="106"/>
      <c r="F90" s="106"/>
      <c r="G90" s="106"/>
      <c r="H90" s="106"/>
      <c r="I90" s="106"/>
      <c r="V90">
        <f>+COUNTIF($W$1:W90,$S$1)</f>
        <v>0</v>
      </c>
      <c r="W90">
        <f>+'III. Presupuesto x actividad'!F90</f>
        <v>0</v>
      </c>
      <c r="X90" t="str">
        <f>+'III. Presupuesto x actividad'!E90</f>
        <v>2.6.R4</v>
      </c>
      <c r="Y90" t="str">
        <f>+'III. Presupuesto x actividad'!$B$87</f>
        <v/>
      </c>
      <c r="Z90" s="54">
        <f>+'III. Presupuesto x actividad'!G90</f>
        <v>0</v>
      </c>
    </row>
    <row r="91" spans="1:26" ht="14.5" customHeight="1" x14ac:dyDescent="0.35">
      <c r="A91" s="48">
        <v>90</v>
      </c>
      <c r="B91" s="136" t="str">
        <f t="shared" si="3"/>
        <v/>
      </c>
      <c r="C91" s="136" t="str">
        <f t="shared" si="4"/>
        <v/>
      </c>
      <c r="D91" s="137" t="str">
        <f t="shared" si="5"/>
        <v/>
      </c>
      <c r="E91" s="106"/>
      <c r="F91" s="106"/>
      <c r="G91" s="106"/>
      <c r="H91" s="106"/>
      <c r="I91" s="106"/>
      <c r="V91">
        <f>+COUNTIF($W$1:W91,$S$1)</f>
        <v>0</v>
      </c>
      <c r="W91">
        <f>+'III. Presupuesto x actividad'!F91</f>
        <v>0</v>
      </c>
      <c r="X91" t="str">
        <f>+'III. Presupuesto x actividad'!E91</f>
        <v>2.6.R5</v>
      </c>
      <c r="Y91" t="str">
        <f>+'III. Presupuesto x actividad'!$B$87</f>
        <v/>
      </c>
      <c r="Z91" s="54">
        <f>+'III. Presupuesto x actividad'!G91</f>
        <v>0</v>
      </c>
    </row>
    <row r="92" spans="1:26" ht="14.5" customHeight="1" x14ac:dyDescent="0.35">
      <c r="A92" s="48">
        <v>91</v>
      </c>
      <c r="B92" s="136" t="str">
        <f t="shared" si="3"/>
        <v/>
      </c>
      <c r="C92" s="136" t="str">
        <f t="shared" si="4"/>
        <v/>
      </c>
      <c r="D92" s="137" t="str">
        <f t="shared" si="5"/>
        <v/>
      </c>
      <c r="E92" s="106"/>
      <c r="F92" s="106"/>
      <c r="G92" s="106"/>
      <c r="H92" s="106"/>
      <c r="I92" s="106"/>
      <c r="V92">
        <f>+COUNTIF($W$1:W92,$S$1)</f>
        <v>0</v>
      </c>
      <c r="W92">
        <f>+'III. Presupuesto x actividad'!F92</f>
        <v>0</v>
      </c>
      <c r="X92" t="str">
        <f>+'III. Presupuesto x actividad'!E92</f>
        <v>2.6.R6</v>
      </c>
      <c r="Y92" t="str">
        <f>+'III. Presupuesto x actividad'!$B$87</f>
        <v/>
      </c>
      <c r="Z92" s="54">
        <f>+'III. Presupuesto x actividad'!G92</f>
        <v>0</v>
      </c>
    </row>
    <row r="93" spans="1:26" ht="14.5" customHeight="1" x14ac:dyDescent="0.35">
      <c r="A93" s="48">
        <v>92</v>
      </c>
      <c r="B93" s="136" t="str">
        <f t="shared" si="3"/>
        <v/>
      </c>
      <c r="C93" s="136" t="str">
        <f t="shared" si="4"/>
        <v/>
      </c>
      <c r="D93" s="137" t="str">
        <f t="shared" si="5"/>
        <v/>
      </c>
      <c r="E93" s="106"/>
      <c r="F93" s="106"/>
      <c r="G93" s="106"/>
      <c r="H93" s="106"/>
      <c r="I93" s="106"/>
      <c r="V93">
        <f>+COUNTIF($W$1:W93,$S$1)</f>
        <v>0</v>
      </c>
      <c r="W93">
        <f>+'III. Presupuesto x actividad'!F93</f>
        <v>0</v>
      </c>
      <c r="X93" s="47" t="str">
        <f>+'III. Presupuesto x actividad'!E93</f>
        <v>2.7.R1</v>
      </c>
      <c r="Y93" s="47" t="str">
        <f>+'III. Presupuesto x actividad'!$B$93</f>
        <v/>
      </c>
      <c r="Z93" s="54">
        <f>+'III. Presupuesto x actividad'!G93</f>
        <v>0</v>
      </c>
    </row>
    <row r="94" spans="1:26" ht="14.5" customHeight="1" x14ac:dyDescent="0.35">
      <c r="A94" s="48">
        <v>93</v>
      </c>
      <c r="B94" s="136" t="str">
        <f t="shared" si="3"/>
        <v/>
      </c>
      <c r="C94" s="136" t="str">
        <f t="shared" si="4"/>
        <v/>
      </c>
      <c r="D94" s="137" t="str">
        <f t="shared" si="5"/>
        <v/>
      </c>
      <c r="E94" s="106"/>
      <c r="F94" s="106"/>
      <c r="G94" s="106"/>
      <c r="H94" s="106"/>
      <c r="I94" s="106"/>
      <c r="V94">
        <f>+COUNTIF($W$1:W94,$S$1)</f>
        <v>0</v>
      </c>
      <c r="W94">
        <f>+'III. Presupuesto x actividad'!F94</f>
        <v>0</v>
      </c>
      <c r="X94" t="str">
        <f>+'III. Presupuesto x actividad'!E94</f>
        <v>2.7.R2</v>
      </c>
      <c r="Y94" t="str">
        <f>+'III. Presupuesto x actividad'!$B$93</f>
        <v/>
      </c>
      <c r="Z94" s="54">
        <f>+'III. Presupuesto x actividad'!G94</f>
        <v>0</v>
      </c>
    </row>
    <row r="95" spans="1:26" ht="14.5" customHeight="1" x14ac:dyDescent="0.35">
      <c r="A95" s="48">
        <v>94</v>
      </c>
      <c r="B95" s="136" t="str">
        <f t="shared" si="3"/>
        <v/>
      </c>
      <c r="C95" s="136" t="str">
        <f t="shared" si="4"/>
        <v/>
      </c>
      <c r="D95" s="137" t="str">
        <f t="shared" si="5"/>
        <v/>
      </c>
      <c r="E95" s="106"/>
      <c r="F95" s="106"/>
      <c r="G95" s="106"/>
      <c r="H95" s="106"/>
      <c r="I95" s="106"/>
      <c r="V95">
        <f>+COUNTIF($W$1:W95,$S$1)</f>
        <v>0</v>
      </c>
      <c r="W95">
        <f>+'III. Presupuesto x actividad'!F95</f>
        <v>0</v>
      </c>
      <c r="X95" t="str">
        <f>+'III. Presupuesto x actividad'!E95</f>
        <v>2.7.R3</v>
      </c>
      <c r="Y95" t="str">
        <f>+'III. Presupuesto x actividad'!$B$93</f>
        <v/>
      </c>
      <c r="Z95" s="54">
        <f>+'III. Presupuesto x actividad'!G95</f>
        <v>0</v>
      </c>
    </row>
    <row r="96" spans="1:26" ht="14.5" customHeight="1" x14ac:dyDescent="0.35">
      <c r="A96" s="48">
        <v>95</v>
      </c>
      <c r="B96" s="136" t="str">
        <f t="shared" si="3"/>
        <v/>
      </c>
      <c r="C96" s="136" t="str">
        <f t="shared" si="4"/>
        <v/>
      </c>
      <c r="D96" s="137" t="str">
        <f t="shared" si="5"/>
        <v/>
      </c>
      <c r="E96" s="106"/>
      <c r="F96" s="106"/>
      <c r="G96" s="106"/>
      <c r="H96" s="106"/>
      <c r="I96" s="106"/>
      <c r="V96">
        <f>+COUNTIF($W$1:W96,$S$1)</f>
        <v>0</v>
      </c>
      <c r="W96">
        <f>+'III. Presupuesto x actividad'!F96</f>
        <v>0</v>
      </c>
      <c r="X96" t="str">
        <f>+'III. Presupuesto x actividad'!E96</f>
        <v>2.7.R4</v>
      </c>
      <c r="Y96" t="str">
        <f>+'III. Presupuesto x actividad'!$B$93</f>
        <v/>
      </c>
      <c r="Z96" s="54">
        <f>+'III. Presupuesto x actividad'!G96</f>
        <v>0</v>
      </c>
    </row>
    <row r="97" spans="1:26" ht="14.5" customHeight="1" x14ac:dyDescent="0.35">
      <c r="A97" s="48">
        <v>96</v>
      </c>
      <c r="B97" s="136" t="str">
        <f t="shared" si="3"/>
        <v/>
      </c>
      <c r="C97" s="136" t="str">
        <f t="shared" si="4"/>
        <v/>
      </c>
      <c r="D97" s="137" t="str">
        <f t="shared" si="5"/>
        <v/>
      </c>
      <c r="E97" s="106"/>
      <c r="F97" s="106"/>
      <c r="G97" s="106"/>
      <c r="H97" s="106"/>
      <c r="I97" s="106"/>
      <c r="V97">
        <f>+COUNTIF($W$1:W97,$S$1)</f>
        <v>0</v>
      </c>
      <c r="W97">
        <f>+'III. Presupuesto x actividad'!F97</f>
        <v>0</v>
      </c>
      <c r="X97" t="str">
        <f>+'III. Presupuesto x actividad'!E97</f>
        <v>2.7.R5</v>
      </c>
      <c r="Y97" t="str">
        <f>+'III. Presupuesto x actividad'!$B$93</f>
        <v/>
      </c>
      <c r="Z97" s="54">
        <f>+'III. Presupuesto x actividad'!G97</f>
        <v>0</v>
      </c>
    </row>
    <row r="98" spans="1:26" ht="14.5" customHeight="1" x14ac:dyDescent="0.35">
      <c r="A98" s="48">
        <v>97</v>
      </c>
      <c r="B98" s="136" t="str">
        <f t="shared" si="3"/>
        <v/>
      </c>
      <c r="C98" s="136" t="str">
        <f t="shared" si="4"/>
        <v/>
      </c>
      <c r="D98" s="137" t="str">
        <f t="shared" si="5"/>
        <v/>
      </c>
      <c r="E98" s="106"/>
      <c r="F98" s="106"/>
      <c r="G98" s="106"/>
      <c r="H98" s="106"/>
      <c r="I98" s="106"/>
      <c r="V98">
        <f>+COUNTIF($W$1:W98,$S$1)</f>
        <v>0</v>
      </c>
      <c r="W98">
        <f>+'III. Presupuesto x actividad'!F98</f>
        <v>0</v>
      </c>
      <c r="X98" t="str">
        <f>+'III. Presupuesto x actividad'!E98</f>
        <v>2.7.R6</v>
      </c>
      <c r="Y98" t="str">
        <f>+'III. Presupuesto x actividad'!$B$93</f>
        <v/>
      </c>
      <c r="Z98" s="54">
        <f>+'III. Presupuesto x actividad'!G98</f>
        <v>0</v>
      </c>
    </row>
    <row r="99" spans="1:26" ht="14.5" customHeight="1" x14ac:dyDescent="0.35">
      <c r="A99" s="48">
        <v>98</v>
      </c>
      <c r="B99" s="136" t="str">
        <f t="shared" si="3"/>
        <v/>
      </c>
      <c r="C99" s="136" t="str">
        <f t="shared" si="4"/>
        <v/>
      </c>
      <c r="D99" s="137" t="str">
        <f t="shared" si="5"/>
        <v/>
      </c>
      <c r="E99" s="106"/>
      <c r="F99" s="106"/>
      <c r="G99" s="106"/>
      <c r="H99" s="106"/>
      <c r="I99" s="106"/>
      <c r="V99">
        <f>+COUNTIF($W$1:W99,$S$1)</f>
        <v>0</v>
      </c>
      <c r="W99">
        <f>+'III. Presupuesto x actividad'!F99</f>
        <v>0</v>
      </c>
      <c r="X99" s="47" t="str">
        <f>+'III. Presupuesto x actividad'!E99</f>
        <v>2.8.R1</v>
      </c>
      <c r="Y99" s="47" t="str">
        <f>+'III. Presupuesto x actividad'!$B$99</f>
        <v/>
      </c>
      <c r="Z99" s="54">
        <f>+'III. Presupuesto x actividad'!G99</f>
        <v>0</v>
      </c>
    </row>
    <row r="100" spans="1:26" ht="14.5" customHeight="1" x14ac:dyDescent="0.35">
      <c r="A100" s="48">
        <v>99</v>
      </c>
      <c r="B100" s="136" t="str">
        <f t="shared" si="3"/>
        <v/>
      </c>
      <c r="C100" s="136" t="str">
        <f t="shared" si="4"/>
        <v/>
      </c>
      <c r="D100" s="137" t="str">
        <f t="shared" si="5"/>
        <v/>
      </c>
      <c r="E100" s="106"/>
      <c r="F100" s="106"/>
      <c r="G100" s="106"/>
      <c r="H100" s="106"/>
      <c r="I100" s="106"/>
      <c r="V100">
        <f>+COUNTIF($W$1:W100,$S$1)</f>
        <v>0</v>
      </c>
      <c r="W100">
        <f>+'III. Presupuesto x actividad'!F100</f>
        <v>0</v>
      </c>
      <c r="X100" t="str">
        <f>+'III. Presupuesto x actividad'!E100</f>
        <v>2.8.R2</v>
      </c>
      <c r="Y100" t="str">
        <f>+'III. Presupuesto x actividad'!$B$99</f>
        <v/>
      </c>
      <c r="Z100" s="54">
        <f>+'III. Presupuesto x actividad'!G100</f>
        <v>0</v>
      </c>
    </row>
    <row r="101" spans="1:26" ht="14.5" customHeight="1" x14ac:dyDescent="0.35">
      <c r="A101" s="48">
        <v>100</v>
      </c>
      <c r="B101" s="136" t="str">
        <f t="shared" si="3"/>
        <v/>
      </c>
      <c r="C101" s="136" t="str">
        <f t="shared" si="4"/>
        <v/>
      </c>
      <c r="D101" s="137" t="str">
        <f t="shared" si="5"/>
        <v/>
      </c>
      <c r="E101" s="106"/>
      <c r="F101" s="106"/>
      <c r="G101" s="106"/>
      <c r="H101" s="106"/>
      <c r="I101" s="106"/>
      <c r="V101">
        <f>+COUNTIF($W$1:W101,$S$1)</f>
        <v>0</v>
      </c>
      <c r="W101">
        <f>+'III. Presupuesto x actividad'!F101</f>
        <v>0</v>
      </c>
      <c r="X101" t="str">
        <f>+'III. Presupuesto x actividad'!E101</f>
        <v>2.8.R3</v>
      </c>
      <c r="Y101" t="str">
        <f>+'III. Presupuesto x actividad'!$B$99</f>
        <v/>
      </c>
      <c r="Z101" s="54">
        <f>+'III. Presupuesto x actividad'!G101</f>
        <v>0</v>
      </c>
    </row>
    <row r="102" spans="1:26" ht="14.5" customHeight="1" x14ac:dyDescent="0.35">
      <c r="A102" s="48">
        <v>101</v>
      </c>
      <c r="B102" s="136" t="str">
        <f t="shared" si="3"/>
        <v/>
      </c>
      <c r="C102" s="136" t="str">
        <f t="shared" si="4"/>
        <v/>
      </c>
      <c r="D102" s="137" t="str">
        <f t="shared" si="5"/>
        <v/>
      </c>
      <c r="E102" s="106"/>
      <c r="F102" s="106"/>
      <c r="G102" s="106"/>
      <c r="H102" s="106"/>
      <c r="I102" s="106"/>
      <c r="V102">
        <f>+COUNTIF($W$1:W102,$S$1)</f>
        <v>0</v>
      </c>
      <c r="W102">
        <f>+'III. Presupuesto x actividad'!F102</f>
        <v>0</v>
      </c>
      <c r="X102" t="str">
        <f>+'III. Presupuesto x actividad'!E102</f>
        <v>2.8.R4</v>
      </c>
      <c r="Y102" t="str">
        <f>+'III. Presupuesto x actividad'!$B$99</f>
        <v/>
      </c>
      <c r="Z102" s="54">
        <f>+'III. Presupuesto x actividad'!G102</f>
        <v>0</v>
      </c>
    </row>
    <row r="103" spans="1:26" ht="14.5" customHeight="1" x14ac:dyDescent="0.35">
      <c r="A103" s="48">
        <v>102</v>
      </c>
      <c r="B103" s="136" t="str">
        <f t="shared" si="3"/>
        <v/>
      </c>
      <c r="C103" s="136" t="str">
        <f t="shared" si="4"/>
        <v/>
      </c>
      <c r="D103" s="137" t="str">
        <f t="shared" si="5"/>
        <v/>
      </c>
      <c r="E103" s="106"/>
      <c r="F103" s="106"/>
      <c r="G103" s="106"/>
      <c r="H103" s="106"/>
      <c r="I103" s="106"/>
      <c r="V103">
        <f>+COUNTIF($W$1:W103,$S$1)</f>
        <v>0</v>
      </c>
      <c r="W103">
        <f>+'III. Presupuesto x actividad'!F103</f>
        <v>0</v>
      </c>
      <c r="X103" t="str">
        <f>+'III. Presupuesto x actividad'!E103</f>
        <v>2.8.R5</v>
      </c>
      <c r="Y103" t="str">
        <f>+'III. Presupuesto x actividad'!$B$99</f>
        <v/>
      </c>
      <c r="Z103" s="54">
        <f>+'III. Presupuesto x actividad'!G103</f>
        <v>0</v>
      </c>
    </row>
    <row r="104" spans="1:26" ht="14.5" customHeight="1" x14ac:dyDescent="0.35">
      <c r="A104" s="48">
        <v>103</v>
      </c>
      <c r="B104" s="136" t="str">
        <f t="shared" si="3"/>
        <v/>
      </c>
      <c r="C104" s="136" t="str">
        <f t="shared" si="4"/>
        <v/>
      </c>
      <c r="D104" s="137" t="str">
        <f t="shared" si="5"/>
        <v/>
      </c>
      <c r="E104" s="106"/>
      <c r="F104" s="106"/>
      <c r="G104" s="106"/>
      <c r="H104" s="106"/>
      <c r="I104" s="106"/>
      <c r="V104">
        <f>+COUNTIF($W$1:W104,$S$1)</f>
        <v>0</v>
      </c>
      <c r="W104">
        <f>+'III. Presupuesto x actividad'!F104</f>
        <v>0</v>
      </c>
      <c r="X104" t="str">
        <f>+'III. Presupuesto x actividad'!E104</f>
        <v>2.8.R6</v>
      </c>
      <c r="Y104" t="str">
        <f>+'III. Presupuesto x actividad'!$B$99</f>
        <v/>
      </c>
      <c r="Z104" s="54">
        <f>+'III. Presupuesto x actividad'!G104</f>
        <v>0</v>
      </c>
    </row>
    <row r="105" spans="1:26" ht="14.5" customHeight="1" x14ac:dyDescent="0.35">
      <c r="A105" s="48">
        <v>104</v>
      </c>
      <c r="B105" s="136" t="str">
        <f t="shared" si="3"/>
        <v/>
      </c>
      <c r="C105" s="136" t="str">
        <f t="shared" si="4"/>
        <v/>
      </c>
      <c r="D105" s="137" t="str">
        <f t="shared" si="5"/>
        <v/>
      </c>
      <c r="E105" s="106"/>
      <c r="F105" s="106"/>
      <c r="G105" s="106"/>
      <c r="H105" s="106"/>
      <c r="I105" s="106"/>
      <c r="V105">
        <f>+COUNTIF($W$1:W105,$S$1)</f>
        <v>0</v>
      </c>
      <c r="W105">
        <f>+'III. Presupuesto x actividad'!F105</f>
        <v>0</v>
      </c>
      <c r="X105" s="47" t="str">
        <f>+'III. Presupuesto x actividad'!E105</f>
        <v>2.9.R1</v>
      </c>
      <c r="Y105" s="47" t="str">
        <f>+'III. Presupuesto x actividad'!$B$105</f>
        <v/>
      </c>
      <c r="Z105" s="54">
        <f>+'III. Presupuesto x actividad'!G105</f>
        <v>0</v>
      </c>
    </row>
    <row r="106" spans="1:26" ht="14.5" customHeight="1" x14ac:dyDescent="0.35">
      <c r="A106" s="48">
        <v>105</v>
      </c>
      <c r="B106" s="136" t="str">
        <f t="shared" si="3"/>
        <v/>
      </c>
      <c r="C106" s="136" t="str">
        <f t="shared" si="4"/>
        <v/>
      </c>
      <c r="D106" s="137" t="str">
        <f t="shared" si="5"/>
        <v/>
      </c>
      <c r="E106" s="106"/>
      <c r="F106" s="106"/>
      <c r="G106" s="106"/>
      <c r="H106" s="106"/>
      <c r="I106" s="106"/>
      <c r="V106">
        <f>+COUNTIF($W$1:W106,$S$1)</f>
        <v>0</v>
      </c>
      <c r="W106">
        <f>+'III. Presupuesto x actividad'!F106</f>
        <v>0</v>
      </c>
      <c r="X106" t="str">
        <f>+'III. Presupuesto x actividad'!E106</f>
        <v>2.9.R2</v>
      </c>
      <c r="Z106" s="54">
        <f>+'III. Presupuesto x actividad'!G106</f>
        <v>0</v>
      </c>
    </row>
    <row r="107" spans="1:26" ht="14.5" customHeight="1" x14ac:dyDescent="0.35">
      <c r="A107" s="48">
        <v>106</v>
      </c>
      <c r="B107" s="136" t="str">
        <f t="shared" si="3"/>
        <v/>
      </c>
      <c r="C107" s="136" t="str">
        <f t="shared" si="4"/>
        <v/>
      </c>
      <c r="D107" s="137" t="str">
        <f t="shared" si="5"/>
        <v/>
      </c>
      <c r="E107" s="106"/>
      <c r="F107" s="106"/>
      <c r="G107" s="106"/>
      <c r="H107" s="106"/>
      <c r="I107" s="106"/>
      <c r="V107">
        <f>+COUNTIF($W$1:W107,$S$1)</f>
        <v>0</v>
      </c>
      <c r="W107">
        <f>+'III. Presupuesto x actividad'!F107</f>
        <v>0</v>
      </c>
      <c r="X107" t="str">
        <f>+'III. Presupuesto x actividad'!E107</f>
        <v>2.9.R3</v>
      </c>
      <c r="Z107" s="54">
        <f>+'III. Presupuesto x actividad'!G107</f>
        <v>0</v>
      </c>
    </row>
    <row r="108" spans="1:26" ht="14.5" customHeight="1" x14ac:dyDescent="0.35">
      <c r="A108" s="48">
        <v>107</v>
      </c>
      <c r="B108" s="136" t="str">
        <f t="shared" si="3"/>
        <v/>
      </c>
      <c r="C108" s="136" t="str">
        <f t="shared" si="4"/>
        <v/>
      </c>
      <c r="D108" s="137" t="str">
        <f t="shared" si="5"/>
        <v/>
      </c>
      <c r="E108" s="106"/>
      <c r="F108" s="106"/>
      <c r="G108" s="106"/>
      <c r="H108" s="106"/>
      <c r="I108" s="106"/>
      <c r="V108">
        <f>+COUNTIF($W$1:W108,$S$1)</f>
        <v>0</v>
      </c>
      <c r="W108">
        <f>+'III. Presupuesto x actividad'!F108</f>
        <v>0</v>
      </c>
      <c r="X108" t="str">
        <f>+'III. Presupuesto x actividad'!E108</f>
        <v>2.9.R4</v>
      </c>
      <c r="Z108" s="54">
        <f>+'III. Presupuesto x actividad'!G108</f>
        <v>0</v>
      </c>
    </row>
    <row r="109" spans="1:26" ht="14.5" customHeight="1" x14ac:dyDescent="0.35">
      <c r="A109" s="48">
        <v>108</v>
      </c>
      <c r="B109" s="136" t="str">
        <f t="shared" si="3"/>
        <v/>
      </c>
      <c r="C109" s="136" t="str">
        <f t="shared" si="4"/>
        <v/>
      </c>
      <c r="D109" s="137" t="str">
        <f t="shared" si="5"/>
        <v/>
      </c>
      <c r="E109" s="106"/>
      <c r="F109" s="106"/>
      <c r="G109" s="106"/>
      <c r="H109" s="106"/>
      <c r="I109" s="106"/>
      <c r="V109">
        <f>+COUNTIF($W$1:W109,$S$1)</f>
        <v>0</v>
      </c>
      <c r="W109">
        <f>+'III. Presupuesto x actividad'!F109</f>
        <v>0</v>
      </c>
      <c r="X109" t="str">
        <f>+'III. Presupuesto x actividad'!E109</f>
        <v>2.9.R5</v>
      </c>
      <c r="Z109" s="54">
        <f>+'III. Presupuesto x actividad'!G109</f>
        <v>0</v>
      </c>
    </row>
    <row r="110" spans="1:26" ht="14.5" customHeight="1" x14ac:dyDescent="0.35">
      <c r="A110" s="48">
        <v>109</v>
      </c>
      <c r="B110" s="136" t="str">
        <f t="shared" si="3"/>
        <v/>
      </c>
      <c r="C110" s="136" t="str">
        <f t="shared" si="4"/>
        <v/>
      </c>
      <c r="D110" s="137" t="str">
        <f t="shared" si="5"/>
        <v/>
      </c>
      <c r="E110" s="106"/>
      <c r="F110" s="106"/>
      <c r="G110" s="106"/>
      <c r="H110" s="106"/>
      <c r="I110" s="106"/>
      <c r="V110">
        <f>+COUNTIF($W$1:W110,$S$1)</f>
        <v>0</v>
      </c>
      <c r="W110">
        <f>+'III. Presupuesto x actividad'!F110</f>
        <v>0</v>
      </c>
      <c r="X110" t="str">
        <f>+'III. Presupuesto x actividad'!E110</f>
        <v>2.9.R6</v>
      </c>
      <c r="Z110" s="54">
        <f>+'III. Presupuesto x actividad'!G110</f>
        <v>0</v>
      </c>
    </row>
    <row r="111" spans="1:26" ht="14.5" customHeight="1" x14ac:dyDescent="0.35">
      <c r="A111" s="48">
        <v>110</v>
      </c>
      <c r="B111" s="136" t="str">
        <f t="shared" si="3"/>
        <v/>
      </c>
      <c r="C111" s="136" t="str">
        <f t="shared" si="4"/>
        <v/>
      </c>
      <c r="D111" s="137" t="str">
        <f t="shared" si="5"/>
        <v/>
      </c>
      <c r="E111" s="106"/>
      <c r="F111" s="106"/>
      <c r="G111" s="106"/>
      <c r="H111" s="106"/>
      <c r="I111" s="106"/>
      <c r="V111">
        <f>+COUNTIF($W$1:W111,$S$1)</f>
        <v>0</v>
      </c>
      <c r="W111">
        <f>+'III. Presupuesto x actividad'!F111</f>
        <v>0</v>
      </c>
      <c r="X111">
        <f>+'III. Presupuesto x actividad'!E111</f>
        <v>0</v>
      </c>
      <c r="Z111" s="54">
        <f>+'III. Presupuesto x actividad'!G111</f>
        <v>0</v>
      </c>
    </row>
    <row r="112" spans="1:26" ht="14.5" customHeight="1" x14ac:dyDescent="0.35">
      <c r="A112" s="48">
        <v>111</v>
      </c>
      <c r="B112" s="136" t="str">
        <f t="shared" si="3"/>
        <v/>
      </c>
      <c r="C112" s="136" t="str">
        <f t="shared" si="4"/>
        <v/>
      </c>
      <c r="D112" s="137" t="str">
        <f t="shared" si="5"/>
        <v/>
      </c>
      <c r="E112" s="106"/>
      <c r="F112" s="106"/>
      <c r="G112" s="106"/>
      <c r="H112" s="106"/>
      <c r="I112" s="106"/>
      <c r="V112">
        <f>+COUNTIF($W$1:W112,$S$1)</f>
        <v>0</v>
      </c>
      <c r="W112">
        <f>+'III. Presupuesto x actividad'!F112</f>
        <v>0</v>
      </c>
      <c r="X112" s="47" t="str">
        <f>+'III. Presupuesto x actividad'!E112</f>
        <v>3.1.R1</v>
      </c>
      <c r="Y112" s="47" t="str">
        <f>+'III. Presupuesto x actividad'!$B$112</f>
        <v/>
      </c>
      <c r="Z112" s="54">
        <f>+'III. Presupuesto x actividad'!G112</f>
        <v>0</v>
      </c>
    </row>
    <row r="113" spans="1:26" ht="14.5" customHeight="1" x14ac:dyDescent="0.35">
      <c r="A113" s="48">
        <v>112</v>
      </c>
      <c r="B113" s="136" t="str">
        <f t="shared" si="3"/>
        <v/>
      </c>
      <c r="C113" s="136" t="str">
        <f t="shared" si="4"/>
        <v/>
      </c>
      <c r="D113" s="137" t="str">
        <f t="shared" si="5"/>
        <v/>
      </c>
      <c r="E113" s="106"/>
      <c r="F113" s="106"/>
      <c r="G113" s="106"/>
      <c r="H113" s="106"/>
      <c r="I113" s="106"/>
      <c r="V113">
        <f>+COUNTIF($W$1:W113,$S$1)</f>
        <v>0</v>
      </c>
      <c r="W113">
        <f>+'III. Presupuesto x actividad'!F113</f>
        <v>0</v>
      </c>
      <c r="X113" t="str">
        <f>+'III. Presupuesto x actividad'!E113</f>
        <v>3.1.R2</v>
      </c>
      <c r="Y113" t="str">
        <f>+'III. Presupuesto x actividad'!$B$112</f>
        <v/>
      </c>
      <c r="Z113" s="54">
        <f>+'III. Presupuesto x actividad'!G113</f>
        <v>0</v>
      </c>
    </row>
    <row r="114" spans="1:26" ht="14.5" customHeight="1" x14ac:dyDescent="0.35">
      <c r="A114" s="48">
        <v>113</v>
      </c>
      <c r="B114" s="136" t="str">
        <f t="shared" si="3"/>
        <v/>
      </c>
      <c r="C114" s="136" t="str">
        <f t="shared" si="4"/>
        <v/>
      </c>
      <c r="D114" s="137" t="str">
        <f t="shared" si="5"/>
        <v/>
      </c>
      <c r="E114" s="106"/>
      <c r="F114" s="106"/>
      <c r="G114" s="106"/>
      <c r="H114" s="106"/>
      <c r="I114" s="106"/>
      <c r="V114">
        <f>+COUNTIF($W$1:W114,$S$1)</f>
        <v>0</v>
      </c>
      <c r="W114">
        <f>+'III. Presupuesto x actividad'!F114</f>
        <v>0</v>
      </c>
      <c r="X114" t="str">
        <f>+'III. Presupuesto x actividad'!E114</f>
        <v>3.1.R3</v>
      </c>
      <c r="Y114" t="str">
        <f>+'III. Presupuesto x actividad'!$B$112</f>
        <v/>
      </c>
      <c r="Z114" s="54">
        <f>+'III. Presupuesto x actividad'!G114</f>
        <v>0</v>
      </c>
    </row>
    <row r="115" spans="1:26" ht="14.5" customHeight="1" x14ac:dyDescent="0.35">
      <c r="A115" s="48">
        <v>114</v>
      </c>
      <c r="B115" s="136" t="str">
        <f t="shared" si="3"/>
        <v/>
      </c>
      <c r="C115" s="136" t="str">
        <f t="shared" si="4"/>
        <v/>
      </c>
      <c r="D115" s="137" t="str">
        <f t="shared" si="5"/>
        <v/>
      </c>
      <c r="E115" s="106"/>
      <c r="F115" s="106"/>
      <c r="G115" s="106"/>
      <c r="H115" s="106"/>
      <c r="I115" s="106"/>
      <c r="V115">
        <f>+COUNTIF($W$1:W115,$S$1)</f>
        <v>0</v>
      </c>
      <c r="W115">
        <f>+'III. Presupuesto x actividad'!F115</f>
        <v>0</v>
      </c>
      <c r="X115" t="str">
        <f>+'III. Presupuesto x actividad'!E115</f>
        <v>3.1.R4</v>
      </c>
      <c r="Y115" t="str">
        <f>+'III. Presupuesto x actividad'!$B$112</f>
        <v/>
      </c>
      <c r="Z115" s="54">
        <f>+'III. Presupuesto x actividad'!G115</f>
        <v>0</v>
      </c>
    </row>
    <row r="116" spans="1:26" ht="14.5" customHeight="1" x14ac:dyDescent="0.35">
      <c r="A116" s="48">
        <v>115</v>
      </c>
      <c r="B116" s="136" t="str">
        <f t="shared" si="3"/>
        <v/>
      </c>
      <c r="C116" s="136" t="str">
        <f t="shared" si="4"/>
        <v/>
      </c>
      <c r="D116" s="137" t="str">
        <f t="shared" si="5"/>
        <v/>
      </c>
      <c r="E116" s="106"/>
      <c r="F116" s="106"/>
      <c r="G116" s="106"/>
      <c r="H116" s="106"/>
      <c r="I116" s="106"/>
      <c r="V116">
        <f>+COUNTIF($W$1:W116,$S$1)</f>
        <v>0</v>
      </c>
      <c r="W116">
        <f>+'III. Presupuesto x actividad'!F116</f>
        <v>0</v>
      </c>
      <c r="X116" t="str">
        <f>+'III. Presupuesto x actividad'!E116</f>
        <v>3.1.R5</v>
      </c>
      <c r="Y116" t="str">
        <f>+'III. Presupuesto x actividad'!$B$112</f>
        <v/>
      </c>
      <c r="Z116" s="54">
        <f>+'III. Presupuesto x actividad'!G116</f>
        <v>0</v>
      </c>
    </row>
    <row r="117" spans="1:26" ht="14.5" customHeight="1" x14ac:dyDescent="0.35">
      <c r="A117" s="48">
        <v>116</v>
      </c>
      <c r="B117" s="136" t="str">
        <f t="shared" si="3"/>
        <v/>
      </c>
      <c r="C117" s="136" t="str">
        <f t="shared" si="4"/>
        <v/>
      </c>
      <c r="D117" s="137" t="str">
        <f t="shared" si="5"/>
        <v/>
      </c>
      <c r="E117" s="106"/>
      <c r="F117" s="106"/>
      <c r="G117" s="106"/>
      <c r="H117" s="106"/>
      <c r="I117" s="106"/>
      <c r="V117">
        <f>+COUNTIF($W$1:W117,$S$1)</f>
        <v>0</v>
      </c>
      <c r="W117">
        <f>+'III. Presupuesto x actividad'!F117</f>
        <v>0</v>
      </c>
      <c r="X117" t="str">
        <f>+'III. Presupuesto x actividad'!E117</f>
        <v>3.1.R6</v>
      </c>
      <c r="Y117" t="str">
        <f>+'III. Presupuesto x actividad'!$B$112</f>
        <v/>
      </c>
      <c r="Z117" s="54">
        <f>+'III. Presupuesto x actividad'!G117</f>
        <v>0</v>
      </c>
    </row>
    <row r="118" spans="1:26" ht="14.5" customHeight="1" x14ac:dyDescent="0.35">
      <c r="A118" s="48">
        <v>117</v>
      </c>
      <c r="B118" s="136" t="str">
        <f t="shared" si="3"/>
        <v/>
      </c>
      <c r="C118" s="136" t="str">
        <f t="shared" si="4"/>
        <v/>
      </c>
      <c r="D118" s="137" t="str">
        <f t="shared" si="5"/>
        <v/>
      </c>
      <c r="E118" s="106"/>
      <c r="F118" s="106"/>
      <c r="G118" s="106"/>
      <c r="H118" s="106"/>
      <c r="I118" s="106"/>
      <c r="V118">
        <f>+COUNTIF($W$1:W118,$S$1)</f>
        <v>0</v>
      </c>
      <c r="W118">
        <f>+'III. Presupuesto x actividad'!F118</f>
        <v>0</v>
      </c>
      <c r="X118" s="47" t="str">
        <f>+'III. Presupuesto x actividad'!E118</f>
        <v>3.2.R1</v>
      </c>
      <c r="Y118" s="47" t="str">
        <f>+'III. Presupuesto x actividad'!$B$118</f>
        <v/>
      </c>
      <c r="Z118" s="54">
        <f>+'III. Presupuesto x actividad'!G118</f>
        <v>0</v>
      </c>
    </row>
    <row r="119" spans="1:26" ht="14.5" customHeight="1" x14ac:dyDescent="0.35">
      <c r="A119" s="48">
        <v>118</v>
      </c>
      <c r="B119" s="136" t="str">
        <f t="shared" si="3"/>
        <v/>
      </c>
      <c r="C119" s="136" t="str">
        <f t="shared" si="4"/>
        <v/>
      </c>
      <c r="D119" s="137" t="str">
        <f t="shared" si="5"/>
        <v/>
      </c>
      <c r="E119" s="106"/>
      <c r="F119" s="106"/>
      <c r="G119" s="106"/>
      <c r="H119" s="106"/>
      <c r="I119" s="106"/>
      <c r="V119">
        <f>+COUNTIF($W$1:W119,$S$1)</f>
        <v>0</v>
      </c>
      <c r="W119">
        <f>+'III. Presupuesto x actividad'!F119</f>
        <v>0</v>
      </c>
      <c r="X119" t="str">
        <f>+'III. Presupuesto x actividad'!E119</f>
        <v>3.2.R2</v>
      </c>
      <c r="Y119" t="str">
        <f>+'III. Presupuesto x actividad'!$B$118</f>
        <v/>
      </c>
      <c r="Z119" s="54">
        <f>+'III. Presupuesto x actividad'!G119</f>
        <v>0</v>
      </c>
    </row>
    <row r="120" spans="1:26" ht="14.5" customHeight="1" x14ac:dyDescent="0.35">
      <c r="A120" s="48">
        <v>119</v>
      </c>
      <c r="B120" s="136" t="str">
        <f t="shared" si="3"/>
        <v/>
      </c>
      <c r="C120" s="136" t="str">
        <f t="shared" si="4"/>
        <v/>
      </c>
      <c r="D120" s="137" t="str">
        <f t="shared" si="5"/>
        <v/>
      </c>
      <c r="E120" s="106"/>
      <c r="F120" s="106"/>
      <c r="G120" s="106"/>
      <c r="H120" s="106"/>
      <c r="I120" s="106"/>
      <c r="V120">
        <f>+COUNTIF($W$1:W120,$S$1)</f>
        <v>0</v>
      </c>
      <c r="W120">
        <f>+'III. Presupuesto x actividad'!F120</f>
        <v>0</v>
      </c>
      <c r="X120" t="str">
        <f>+'III. Presupuesto x actividad'!E120</f>
        <v>3.2.R3</v>
      </c>
      <c r="Y120" t="str">
        <f>+'III. Presupuesto x actividad'!$B$118</f>
        <v/>
      </c>
      <c r="Z120" s="54">
        <f>+'III. Presupuesto x actividad'!G120</f>
        <v>0</v>
      </c>
    </row>
    <row r="121" spans="1:26" ht="14.5" customHeight="1" x14ac:dyDescent="0.35">
      <c r="A121" s="48">
        <v>120</v>
      </c>
      <c r="B121" s="136" t="str">
        <f t="shared" si="3"/>
        <v/>
      </c>
      <c r="C121" s="136" t="str">
        <f t="shared" si="4"/>
        <v/>
      </c>
      <c r="D121" s="137" t="str">
        <f t="shared" si="5"/>
        <v/>
      </c>
      <c r="E121" s="106"/>
      <c r="F121" s="106"/>
      <c r="G121" s="106"/>
      <c r="H121" s="106"/>
      <c r="I121" s="106"/>
      <c r="V121">
        <f>+COUNTIF($W$1:W121,$S$1)</f>
        <v>0</v>
      </c>
      <c r="W121">
        <f>+'III. Presupuesto x actividad'!F121</f>
        <v>0</v>
      </c>
      <c r="X121" t="str">
        <f>+'III. Presupuesto x actividad'!E121</f>
        <v>3.2.R4</v>
      </c>
      <c r="Y121" t="str">
        <f>+'III. Presupuesto x actividad'!$B$118</f>
        <v/>
      </c>
      <c r="Z121" s="54">
        <f>+'III. Presupuesto x actividad'!G121</f>
        <v>0</v>
      </c>
    </row>
    <row r="122" spans="1:26" ht="14.5" customHeight="1" x14ac:dyDescent="0.35">
      <c r="A122" s="48">
        <v>121</v>
      </c>
      <c r="B122" s="136" t="str">
        <f t="shared" si="3"/>
        <v/>
      </c>
      <c r="C122" s="136" t="str">
        <f t="shared" si="4"/>
        <v/>
      </c>
      <c r="D122" s="137" t="str">
        <f t="shared" si="5"/>
        <v/>
      </c>
      <c r="E122" s="106"/>
      <c r="F122" s="106"/>
      <c r="G122" s="106"/>
      <c r="H122" s="106"/>
      <c r="I122" s="106"/>
      <c r="V122">
        <f>+COUNTIF($W$1:W122,$S$1)</f>
        <v>0</v>
      </c>
      <c r="W122">
        <f>+'III. Presupuesto x actividad'!F122</f>
        <v>0</v>
      </c>
      <c r="X122" t="str">
        <f>+'III. Presupuesto x actividad'!E122</f>
        <v>3.2.R5</v>
      </c>
      <c r="Y122" t="str">
        <f>+'III. Presupuesto x actividad'!$B$118</f>
        <v/>
      </c>
      <c r="Z122" s="54">
        <f>+'III. Presupuesto x actividad'!G122</f>
        <v>0</v>
      </c>
    </row>
    <row r="123" spans="1:26" ht="14.5" customHeight="1" x14ac:dyDescent="0.35">
      <c r="A123" s="48">
        <v>122</v>
      </c>
      <c r="B123" s="136" t="str">
        <f t="shared" si="3"/>
        <v/>
      </c>
      <c r="C123" s="136" t="str">
        <f t="shared" si="4"/>
        <v/>
      </c>
      <c r="D123" s="137" t="str">
        <f t="shared" si="5"/>
        <v/>
      </c>
      <c r="E123" s="106"/>
      <c r="F123" s="106"/>
      <c r="G123" s="106"/>
      <c r="H123" s="106"/>
      <c r="I123" s="106"/>
      <c r="V123">
        <f>+COUNTIF($W$1:W123,$S$1)</f>
        <v>0</v>
      </c>
      <c r="W123">
        <f>+'III. Presupuesto x actividad'!F123</f>
        <v>0</v>
      </c>
      <c r="X123" t="str">
        <f>+'III. Presupuesto x actividad'!E123</f>
        <v>3.2.R6</v>
      </c>
      <c r="Y123" t="str">
        <f>+'III. Presupuesto x actividad'!$B$118</f>
        <v/>
      </c>
      <c r="Z123" s="54">
        <f>+'III. Presupuesto x actividad'!G123</f>
        <v>0</v>
      </c>
    </row>
    <row r="124" spans="1:26" ht="14.5" customHeight="1" x14ac:dyDescent="0.35">
      <c r="A124" s="48">
        <v>123</v>
      </c>
      <c r="B124" s="136" t="str">
        <f t="shared" si="3"/>
        <v/>
      </c>
      <c r="C124" s="136" t="str">
        <f t="shared" si="4"/>
        <v/>
      </c>
      <c r="D124" s="137" t="str">
        <f t="shared" si="5"/>
        <v/>
      </c>
      <c r="E124" s="106"/>
      <c r="F124" s="106"/>
      <c r="G124" s="106"/>
      <c r="H124" s="106"/>
      <c r="I124" s="106"/>
      <c r="V124">
        <f>+COUNTIF($W$1:W124,$S$1)</f>
        <v>0</v>
      </c>
      <c r="W124">
        <f>+'III. Presupuesto x actividad'!F124</f>
        <v>0</v>
      </c>
      <c r="X124" s="47" t="str">
        <f>+'III. Presupuesto x actividad'!E124</f>
        <v>3.3.R1</v>
      </c>
      <c r="Y124" s="47" t="str">
        <f>+'III. Presupuesto x actividad'!$B$124</f>
        <v/>
      </c>
      <c r="Z124" s="54">
        <f>+'III. Presupuesto x actividad'!G124</f>
        <v>0</v>
      </c>
    </row>
    <row r="125" spans="1:26" ht="14.5" customHeight="1" x14ac:dyDescent="0.35">
      <c r="A125" s="48">
        <v>124</v>
      </c>
      <c r="B125" s="136" t="str">
        <f t="shared" si="3"/>
        <v/>
      </c>
      <c r="C125" s="136" t="str">
        <f t="shared" si="4"/>
        <v/>
      </c>
      <c r="D125" s="137" t="str">
        <f t="shared" si="5"/>
        <v/>
      </c>
      <c r="E125" s="106"/>
      <c r="F125" s="106"/>
      <c r="G125" s="106"/>
      <c r="H125" s="106"/>
      <c r="I125" s="106"/>
      <c r="V125">
        <f>+COUNTIF($W$1:W125,$S$1)</f>
        <v>0</v>
      </c>
      <c r="W125">
        <f>+'III. Presupuesto x actividad'!F125</f>
        <v>0</v>
      </c>
      <c r="X125" t="str">
        <f>+'III. Presupuesto x actividad'!E125</f>
        <v>3.3.R2</v>
      </c>
      <c r="Y125" t="str">
        <f>+'III. Presupuesto x actividad'!$B$124</f>
        <v/>
      </c>
      <c r="Z125" s="54">
        <f>+'III. Presupuesto x actividad'!G125</f>
        <v>0</v>
      </c>
    </row>
    <row r="126" spans="1:26" ht="14.5" customHeight="1" x14ac:dyDescent="0.35">
      <c r="A126" s="48">
        <v>125</v>
      </c>
      <c r="B126" s="136" t="str">
        <f t="shared" si="3"/>
        <v/>
      </c>
      <c r="C126" s="136" t="str">
        <f t="shared" si="4"/>
        <v/>
      </c>
      <c r="D126" s="137" t="str">
        <f t="shared" si="5"/>
        <v/>
      </c>
      <c r="E126" s="106"/>
      <c r="F126" s="106"/>
      <c r="G126" s="106"/>
      <c r="H126" s="106"/>
      <c r="I126" s="106"/>
      <c r="V126">
        <f>+COUNTIF($W$1:W126,$S$1)</f>
        <v>0</v>
      </c>
      <c r="W126">
        <f>+'III. Presupuesto x actividad'!F126</f>
        <v>0</v>
      </c>
      <c r="X126" t="str">
        <f>+'III. Presupuesto x actividad'!E126</f>
        <v>3.3.R3</v>
      </c>
      <c r="Y126" t="str">
        <f>+'III. Presupuesto x actividad'!$B$124</f>
        <v/>
      </c>
      <c r="Z126" s="54">
        <f>+'III. Presupuesto x actividad'!G126</f>
        <v>0</v>
      </c>
    </row>
    <row r="127" spans="1:26" ht="14.5" customHeight="1" x14ac:dyDescent="0.35">
      <c r="A127" s="48">
        <v>126</v>
      </c>
      <c r="B127" s="136" t="str">
        <f t="shared" si="3"/>
        <v/>
      </c>
      <c r="C127" s="136" t="str">
        <f t="shared" si="4"/>
        <v/>
      </c>
      <c r="D127" s="137" t="str">
        <f t="shared" si="5"/>
        <v/>
      </c>
      <c r="E127" s="106"/>
      <c r="F127" s="106"/>
      <c r="G127" s="106"/>
      <c r="H127" s="106"/>
      <c r="I127" s="106"/>
      <c r="V127">
        <f>+COUNTIF($W$1:W127,$S$1)</f>
        <v>0</v>
      </c>
      <c r="W127">
        <f>+'III. Presupuesto x actividad'!F127</f>
        <v>0</v>
      </c>
      <c r="X127" t="str">
        <f>+'III. Presupuesto x actividad'!E127</f>
        <v>3.3.R4</v>
      </c>
      <c r="Y127" t="str">
        <f>+'III. Presupuesto x actividad'!$B$124</f>
        <v/>
      </c>
      <c r="Z127" s="54">
        <f>+'III. Presupuesto x actividad'!G127</f>
        <v>0</v>
      </c>
    </row>
    <row r="128" spans="1:26" ht="14.5" customHeight="1" x14ac:dyDescent="0.35">
      <c r="A128" s="48">
        <v>127</v>
      </c>
      <c r="B128" s="136" t="str">
        <f t="shared" si="3"/>
        <v/>
      </c>
      <c r="C128" s="136" t="str">
        <f t="shared" si="4"/>
        <v/>
      </c>
      <c r="D128" s="137" t="str">
        <f t="shared" si="5"/>
        <v/>
      </c>
      <c r="E128" s="106"/>
      <c r="F128" s="106"/>
      <c r="G128" s="106"/>
      <c r="H128" s="106"/>
      <c r="I128" s="106"/>
      <c r="V128">
        <f>+COUNTIF($W$1:W128,$S$1)</f>
        <v>0</v>
      </c>
      <c r="W128">
        <f>+'III. Presupuesto x actividad'!F128</f>
        <v>0</v>
      </c>
      <c r="X128" t="str">
        <f>+'III. Presupuesto x actividad'!E128</f>
        <v>3.3.R5</v>
      </c>
      <c r="Y128" t="str">
        <f>+'III. Presupuesto x actividad'!$B$124</f>
        <v/>
      </c>
      <c r="Z128" s="54">
        <f>+'III. Presupuesto x actividad'!G128</f>
        <v>0</v>
      </c>
    </row>
    <row r="129" spans="1:26" ht="14.5" customHeight="1" x14ac:dyDescent="0.35">
      <c r="A129" s="48">
        <v>128</v>
      </c>
      <c r="B129" s="136" t="str">
        <f t="shared" si="3"/>
        <v/>
      </c>
      <c r="C129" s="136" t="str">
        <f t="shared" si="4"/>
        <v/>
      </c>
      <c r="D129" s="137" t="str">
        <f t="shared" si="5"/>
        <v/>
      </c>
      <c r="E129" s="106"/>
      <c r="F129" s="106"/>
      <c r="G129" s="106"/>
      <c r="H129" s="106"/>
      <c r="I129" s="106"/>
      <c r="V129">
        <f>+COUNTIF($W$1:W129,$S$1)</f>
        <v>0</v>
      </c>
      <c r="W129">
        <f>+'III. Presupuesto x actividad'!F129</f>
        <v>0</v>
      </c>
      <c r="X129" t="str">
        <f>+'III. Presupuesto x actividad'!E129</f>
        <v>3.3.R6</v>
      </c>
      <c r="Y129" t="str">
        <f>+'III. Presupuesto x actividad'!$B$124</f>
        <v/>
      </c>
      <c r="Z129" s="54">
        <f>+'III. Presupuesto x actividad'!G129</f>
        <v>0</v>
      </c>
    </row>
    <row r="130" spans="1:26" ht="14.5" customHeight="1" x14ac:dyDescent="0.35">
      <c r="A130" s="48">
        <v>129</v>
      </c>
      <c r="B130" s="136" t="str">
        <f t="shared" ref="B130:B193" si="6">+IFERROR(VLOOKUP(A130,$V$2:$Y$571,3,FALSE),"")</f>
        <v/>
      </c>
      <c r="C130" s="136" t="str">
        <f t="shared" ref="C130:C193" si="7">IFERROR(VLOOKUP(A130,$V$2:$Y$571,4,FALSE),"")</f>
        <v/>
      </c>
      <c r="D130" s="137" t="str">
        <f t="shared" ref="D130:D193" si="8">IFERROR(VLOOKUP(A130,$V$2:$Z$571,5,FALSE),"")</f>
        <v/>
      </c>
      <c r="E130" s="106"/>
      <c r="F130" s="106"/>
      <c r="G130" s="106"/>
      <c r="H130" s="106"/>
      <c r="I130" s="106"/>
      <c r="V130">
        <f>+COUNTIF($W$1:W130,$S$1)</f>
        <v>0</v>
      </c>
      <c r="W130">
        <f>+'III. Presupuesto x actividad'!F130</f>
        <v>0</v>
      </c>
      <c r="X130" s="47" t="str">
        <f>+'III. Presupuesto x actividad'!E130</f>
        <v>3.4.R1</v>
      </c>
      <c r="Y130" s="47" t="str">
        <f>+'III. Presupuesto x actividad'!$B$130</f>
        <v/>
      </c>
      <c r="Z130" s="54">
        <f>+'III. Presupuesto x actividad'!G130</f>
        <v>0</v>
      </c>
    </row>
    <row r="131" spans="1:26" ht="14.5" customHeight="1" x14ac:dyDescent="0.35">
      <c r="A131" s="48">
        <v>130</v>
      </c>
      <c r="B131" s="136" t="str">
        <f t="shared" si="6"/>
        <v/>
      </c>
      <c r="C131" s="136" t="str">
        <f t="shared" si="7"/>
        <v/>
      </c>
      <c r="D131" s="137" t="str">
        <f t="shared" si="8"/>
        <v/>
      </c>
      <c r="E131" s="106"/>
      <c r="F131" s="106"/>
      <c r="G131" s="106"/>
      <c r="H131" s="106"/>
      <c r="I131" s="106"/>
      <c r="V131">
        <f>+COUNTIF($W$1:W131,$S$1)</f>
        <v>0</v>
      </c>
      <c r="W131">
        <f>+'III. Presupuesto x actividad'!F131</f>
        <v>0</v>
      </c>
      <c r="X131" t="str">
        <f>+'III. Presupuesto x actividad'!E131</f>
        <v>3.4.R2</v>
      </c>
      <c r="Y131" t="str">
        <f>+'III. Presupuesto x actividad'!$B$130</f>
        <v/>
      </c>
      <c r="Z131" s="54">
        <f>+'III. Presupuesto x actividad'!G131</f>
        <v>0</v>
      </c>
    </row>
    <row r="132" spans="1:26" ht="14.5" customHeight="1" x14ac:dyDescent="0.35">
      <c r="A132" s="48">
        <v>131</v>
      </c>
      <c r="B132" s="136" t="str">
        <f t="shared" si="6"/>
        <v/>
      </c>
      <c r="C132" s="136" t="str">
        <f t="shared" si="7"/>
        <v/>
      </c>
      <c r="D132" s="137" t="str">
        <f t="shared" si="8"/>
        <v/>
      </c>
      <c r="E132" s="106"/>
      <c r="F132" s="106"/>
      <c r="G132" s="106"/>
      <c r="H132" s="106"/>
      <c r="I132" s="106"/>
      <c r="V132">
        <f>+COUNTIF($W$1:W132,$S$1)</f>
        <v>0</v>
      </c>
      <c r="W132">
        <f>+'III. Presupuesto x actividad'!F132</f>
        <v>0</v>
      </c>
      <c r="X132" t="str">
        <f>+'III. Presupuesto x actividad'!E132</f>
        <v>3.4.R3</v>
      </c>
      <c r="Y132" t="str">
        <f>+'III. Presupuesto x actividad'!$B$130</f>
        <v/>
      </c>
      <c r="Z132" s="54">
        <f>+'III. Presupuesto x actividad'!G132</f>
        <v>0</v>
      </c>
    </row>
    <row r="133" spans="1:26" ht="14.5" customHeight="1" x14ac:dyDescent="0.35">
      <c r="A133" s="48">
        <v>132</v>
      </c>
      <c r="B133" s="136" t="str">
        <f t="shared" si="6"/>
        <v/>
      </c>
      <c r="C133" s="136" t="str">
        <f t="shared" si="7"/>
        <v/>
      </c>
      <c r="D133" s="137" t="str">
        <f t="shared" si="8"/>
        <v/>
      </c>
      <c r="E133" s="106"/>
      <c r="F133" s="106"/>
      <c r="G133" s="106"/>
      <c r="H133" s="106"/>
      <c r="I133" s="106"/>
      <c r="V133">
        <f>+COUNTIF($W$1:W133,$S$1)</f>
        <v>0</v>
      </c>
      <c r="W133">
        <f>+'III. Presupuesto x actividad'!F133</f>
        <v>0</v>
      </c>
      <c r="X133" t="str">
        <f>+'III. Presupuesto x actividad'!E133</f>
        <v>3.4.R4</v>
      </c>
      <c r="Y133" t="str">
        <f>+'III. Presupuesto x actividad'!$B$130</f>
        <v/>
      </c>
      <c r="Z133" s="54">
        <f>+'III. Presupuesto x actividad'!G133</f>
        <v>0</v>
      </c>
    </row>
    <row r="134" spans="1:26" ht="14.5" customHeight="1" x14ac:dyDescent="0.35">
      <c r="A134" s="48">
        <v>133</v>
      </c>
      <c r="B134" s="136" t="str">
        <f t="shared" si="6"/>
        <v/>
      </c>
      <c r="C134" s="136" t="str">
        <f t="shared" si="7"/>
        <v/>
      </c>
      <c r="D134" s="137" t="str">
        <f t="shared" si="8"/>
        <v/>
      </c>
      <c r="E134" s="106"/>
      <c r="F134" s="106"/>
      <c r="G134" s="106"/>
      <c r="H134" s="106"/>
      <c r="I134" s="106"/>
      <c r="V134">
        <f>+COUNTIF($W$1:W134,$S$1)</f>
        <v>0</v>
      </c>
      <c r="W134">
        <f>+'III. Presupuesto x actividad'!F134</f>
        <v>0</v>
      </c>
      <c r="X134" t="str">
        <f>+'III. Presupuesto x actividad'!E134</f>
        <v>3.4.R5</v>
      </c>
      <c r="Y134" t="str">
        <f>+'III. Presupuesto x actividad'!$B$130</f>
        <v/>
      </c>
      <c r="Z134" s="54">
        <f>+'III. Presupuesto x actividad'!G134</f>
        <v>0</v>
      </c>
    </row>
    <row r="135" spans="1:26" ht="14.5" customHeight="1" x14ac:dyDescent="0.35">
      <c r="A135" s="48">
        <v>134</v>
      </c>
      <c r="B135" s="136" t="str">
        <f t="shared" si="6"/>
        <v/>
      </c>
      <c r="C135" s="136" t="str">
        <f t="shared" si="7"/>
        <v/>
      </c>
      <c r="D135" s="137" t="str">
        <f t="shared" si="8"/>
        <v/>
      </c>
      <c r="E135" s="106"/>
      <c r="F135" s="106"/>
      <c r="G135" s="106"/>
      <c r="H135" s="106"/>
      <c r="I135" s="106"/>
      <c r="V135">
        <f>+COUNTIF($W$1:W135,$S$1)</f>
        <v>0</v>
      </c>
      <c r="W135">
        <f>+'III. Presupuesto x actividad'!F135</f>
        <v>0</v>
      </c>
      <c r="X135" t="str">
        <f>+'III. Presupuesto x actividad'!E135</f>
        <v>3.4.R6</v>
      </c>
      <c r="Y135" t="str">
        <f>+'III. Presupuesto x actividad'!$B$130</f>
        <v/>
      </c>
      <c r="Z135" s="54">
        <f>+'III. Presupuesto x actividad'!G135</f>
        <v>0</v>
      </c>
    </row>
    <row r="136" spans="1:26" ht="14.5" customHeight="1" x14ac:dyDescent="0.35">
      <c r="A136" s="48">
        <v>135</v>
      </c>
      <c r="B136" s="136" t="str">
        <f t="shared" si="6"/>
        <v/>
      </c>
      <c r="C136" s="136" t="str">
        <f t="shared" si="7"/>
        <v/>
      </c>
      <c r="D136" s="137" t="str">
        <f t="shared" si="8"/>
        <v/>
      </c>
      <c r="E136" s="106"/>
      <c r="F136" s="106"/>
      <c r="G136" s="106"/>
      <c r="H136" s="106"/>
      <c r="I136" s="106"/>
      <c r="V136">
        <f>+COUNTIF($W$1:W136,$S$1)</f>
        <v>0</v>
      </c>
      <c r="W136">
        <f>+'III. Presupuesto x actividad'!F136</f>
        <v>0</v>
      </c>
      <c r="X136" s="47" t="str">
        <f>+'III. Presupuesto x actividad'!E136</f>
        <v>3.5.R1</v>
      </c>
      <c r="Y136" s="47" t="str">
        <f>+'III. Presupuesto x actividad'!$B$136</f>
        <v/>
      </c>
      <c r="Z136" s="54">
        <f>+'III. Presupuesto x actividad'!G136</f>
        <v>0</v>
      </c>
    </row>
    <row r="137" spans="1:26" ht="14.5" customHeight="1" x14ac:dyDescent="0.35">
      <c r="A137" s="48">
        <v>136</v>
      </c>
      <c r="B137" s="136" t="str">
        <f t="shared" si="6"/>
        <v/>
      </c>
      <c r="C137" s="136" t="str">
        <f t="shared" si="7"/>
        <v/>
      </c>
      <c r="D137" s="137" t="str">
        <f t="shared" si="8"/>
        <v/>
      </c>
      <c r="E137" s="106"/>
      <c r="F137" s="106"/>
      <c r="G137" s="106"/>
      <c r="H137" s="106"/>
      <c r="I137" s="106"/>
      <c r="V137">
        <f>+COUNTIF($W$1:W137,$S$1)</f>
        <v>0</v>
      </c>
      <c r="W137">
        <f>+'III. Presupuesto x actividad'!F137</f>
        <v>0</v>
      </c>
      <c r="X137" t="str">
        <f>+'III. Presupuesto x actividad'!E137</f>
        <v>3.5.R2</v>
      </c>
      <c r="Y137" t="str">
        <f>+'III. Presupuesto x actividad'!$B$136</f>
        <v/>
      </c>
      <c r="Z137" s="54">
        <f>+'III. Presupuesto x actividad'!G137</f>
        <v>0</v>
      </c>
    </row>
    <row r="138" spans="1:26" ht="14.5" customHeight="1" x14ac:dyDescent="0.35">
      <c r="A138" s="48">
        <v>137</v>
      </c>
      <c r="B138" s="136" t="str">
        <f t="shared" si="6"/>
        <v/>
      </c>
      <c r="C138" s="136" t="str">
        <f t="shared" si="7"/>
        <v/>
      </c>
      <c r="D138" s="137" t="str">
        <f t="shared" si="8"/>
        <v/>
      </c>
      <c r="E138" s="106"/>
      <c r="F138" s="106"/>
      <c r="G138" s="106"/>
      <c r="H138" s="106"/>
      <c r="I138" s="106"/>
      <c r="V138">
        <f>+COUNTIF($W$1:W138,$S$1)</f>
        <v>0</v>
      </c>
      <c r="W138">
        <f>+'III. Presupuesto x actividad'!F138</f>
        <v>0</v>
      </c>
      <c r="X138" t="str">
        <f>+'III. Presupuesto x actividad'!E138</f>
        <v>3.5.R3</v>
      </c>
      <c r="Y138" t="str">
        <f>+'III. Presupuesto x actividad'!$B$136</f>
        <v/>
      </c>
      <c r="Z138" s="54">
        <f>+'III. Presupuesto x actividad'!G138</f>
        <v>0</v>
      </c>
    </row>
    <row r="139" spans="1:26" ht="14.5" customHeight="1" x14ac:dyDescent="0.35">
      <c r="A139" s="48">
        <v>138</v>
      </c>
      <c r="B139" s="136" t="str">
        <f t="shared" si="6"/>
        <v/>
      </c>
      <c r="C139" s="136" t="str">
        <f t="shared" si="7"/>
        <v/>
      </c>
      <c r="D139" s="137" t="str">
        <f t="shared" si="8"/>
        <v/>
      </c>
      <c r="E139" s="106"/>
      <c r="F139" s="106"/>
      <c r="G139" s="106"/>
      <c r="H139" s="106"/>
      <c r="I139" s="106"/>
      <c r="V139">
        <f>+COUNTIF($W$1:W139,$S$1)</f>
        <v>0</v>
      </c>
      <c r="W139">
        <f>+'III. Presupuesto x actividad'!F139</f>
        <v>0</v>
      </c>
      <c r="X139" t="str">
        <f>+'III. Presupuesto x actividad'!E139</f>
        <v>3.5.R4</v>
      </c>
      <c r="Y139" t="str">
        <f>+'III. Presupuesto x actividad'!$B$136</f>
        <v/>
      </c>
      <c r="Z139" s="54">
        <f>+'III. Presupuesto x actividad'!G139</f>
        <v>0</v>
      </c>
    </row>
    <row r="140" spans="1:26" ht="14.5" customHeight="1" x14ac:dyDescent="0.35">
      <c r="A140" s="48">
        <v>139</v>
      </c>
      <c r="B140" s="136" t="str">
        <f t="shared" si="6"/>
        <v/>
      </c>
      <c r="C140" s="136" t="str">
        <f t="shared" si="7"/>
        <v/>
      </c>
      <c r="D140" s="137" t="str">
        <f t="shared" si="8"/>
        <v/>
      </c>
      <c r="E140" s="106"/>
      <c r="F140" s="106"/>
      <c r="G140" s="106"/>
      <c r="H140" s="106"/>
      <c r="I140" s="106"/>
      <c r="V140">
        <f>+COUNTIF($W$1:W140,$S$1)</f>
        <v>0</v>
      </c>
      <c r="W140">
        <f>+'III. Presupuesto x actividad'!F140</f>
        <v>0</v>
      </c>
      <c r="X140" t="str">
        <f>+'III. Presupuesto x actividad'!E140</f>
        <v>3.5.R5</v>
      </c>
      <c r="Y140" t="str">
        <f>+'III. Presupuesto x actividad'!$B$136</f>
        <v/>
      </c>
      <c r="Z140" s="54">
        <f>+'III. Presupuesto x actividad'!G140</f>
        <v>0</v>
      </c>
    </row>
    <row r="141" spans="1:26" ht="14.5" customHeight="1" x14ac:dyDescent="0.35">
      <c r="A141" s="48">
        <v>140</v>
      </c>
      <c r="B141" s="136" t="str">
        <f t="shared" si="6"/>
        <v/>
      </c>
      <c r="C141" s="136" t="str">
        <f t="shared" si="7"/>
        <v/>
      </c>
      <c r="D141" s="137" t="str">
        <f t="shared" si="8"/>
        <v/>
      </c>
      <c r="E141" s="106"/>
      <c r="F141" s="106"/>
      <c r="G141" s="106"/>
      <c r="H141" s="106"/>
      <c r="I141" s="106"/>
      <c r="V141">
        <f>+COUNTIF($W$1:W141,$S$1)</f>
        <v>0</v>
      </c>
      <c r="W141">
        <f>+'III. Presupuesto x actividad'!F141</f>
        <v>0</v>
      </c>
      <c r="X141" t="str">
        <f>+'III. Presupuesto x actividad'!E141</f>
        <v>3.5.R6</v>
      </c>
      <c r="Y141" t="str">
        <f>+'III. Presupuesto x actividad'!$B$136</f>
        <v/>
      </c>
      <c r="Z141" s="54">
        <f>+'III. Presupuesto x actividad'!G141</f>
        <v>0</v>
      </c>
    </row>
    <row r="142" spans="1:26" ht="14.5" customHeight="1" x14ac:dyDescent="0.35">
      <c r="A142" s="48">
        <v>141</v>
      </c>
      <c r="B142" s="136" t="str">
        <f t="shared" si="6"/>
        <v/>
      </c>
      <c r="C142" s="136" t="str">
        <f t="shared" si="7"/>
        <v/>
      </c>
      <c r="D142" s="137" t="str">
        <f t="shared" si="8"/>
        <v/>
      </c>
      <c r="E142" s="106"/>
      <c r="F142" s="106"/>
      <c r="G142" s="106"/>
      <c r="H142" s="106"/>
      <c r="I142" s="106"/>
      <c r="V142">
        <f>+COUNTIF($W$1:W142,$S$1)</f>
        <v>0</v>
      </c>
      <c r="W142">
        <f>+'III. Presupuesto x actividad'!F142</f>
        <v>0</v>
      </c>
      <c r="X142" s="47" t="str">
        <f>+'III. Presupuesto x actividad'!E142</f>
        <v>3.6.R1</v>
      </c>
      <c r="Y142" s="47" t="str">
        <f>+'III. Presupuesto x actividad'!$B$142</f>
        <v/>
      </c>
      <c r="Z142" s="54">
        <f>+'III. Presupuesto x actividad'!G142</f>
        <v>0</v>
      </c>
    </row>
    <row r="143" spans="1:26" ht="14.5" customHeight="1" x14ac:dyDescent="0.35">
      <c r="A143" s="48">
        <v>142</v>
      </c>
      <c r="B143" s="136" t="str">
        <f t="shared" si="6"/>
        <v/>
      </c>
      <c r="C143" s="136" t="str">
        <f t="shared" si="7"/>
        <v/>
      </c>
      <c r="D143" s="137" t="str">
        <f t="shared" si="8"/>
        <v/>
      </c>
      <c r="E143" s="106"/>
      <c r="F143" s="106"/>
      <c r="G143" s="106"/>
      <c r="H143" s="106"/>
      <c r="I143" s="106"/>
      <c r="V143">
        <f>+COUNTIF($W$1:W143,$S$1)</f>
        <v>0</v>
      </c>
      <c r="W143">
        <f>+'III. Presupuesto x actividad'!F143</f>
        <v>0</v>
      </c>
      <c r="X143" t="str">
        <f>+'III. Presupuesto x actividad'!E143</f>
        <v>3.6.R2</v>
      </c>
      <c r="Y143" t="str">
        <f>+'III. Presupuesto x actividad'!$B$142</f>
        <v/>
      </c>
      <c r="Z143" s="54">
        <f>+'III. Presupuesto x actividad'!G143</f>
        <v>0</v>
      </c>
    </row>
    <row r="144" spans="1:26" ht="14.5" customHeight="1" x14ac:dyDescent="0.35">
      <c r="A144" s="48">
        <v>143</v>
      </c>
      <c r="B144" s="136" t="str">
        <f t="shared" si="6"/>
        <v/>
      </c>
      <c r="C144" s="136" t="str">
        <f t="shared" si="7"/>
        <v/>
      </c>
      <c r="D144" s="137" t="str">
        <f t="shared" si="8"/>
        <v/>
      </c>
      <c r="E144" s="106"/>
      <c r="F144" s="106"/>
      <c r="G144" s="106"/>
      <c r="H144" s="106"/>
      <c r="I144" s="106"/>
      <c r="V144">
        <f>+COUNTIF($W$1:W144,$S$1)</f>
        <v>0</v>
      </c>
      <c r="W144">
        <f>+'III. Presupuesto x actividad'!F144</f>
        <v>0</v>
      </c>
      <c r="X144" t="str">
        <f>+'III. Presupuesto x actividad'!E144</f>
        <v>3.6.R3</v>
      </c>
      <c r="Y144" t="str">
        <f>+'III. Presupuesto x actividad'!$B$142</f>
        <v/>
      </c>
      <c r="Z144" s="54">
        <f>+'III. Presupuesto x actividad'!G144</f>
        <v>0</v>
      </c>
    </row>
    <row r="145" spans="1:26" ht="14.5" customHeight="1" x14ac:dyDescent="0.35">
      <c r="A145" s="48">
        <v>144</v>
      </c>
      <c r="B145" s="136" t="str">
        <f t="shared" si="6"/>
        <v/>
      </c>
      <c r="C145" s="136" t="str">
        <f t="shared" si="7"/>
        <v/>
      </c>
      <c r="D145" s="137" t="str">
        <f t="shared" si="8"/>
        <v/>
      </c>
      <c r="E145" s="106"/>
      <c r="F145" s="106"/>
      <c r="G145" s="106"/>
      <c r="H145" s="106"/>
      <c r="I145" s="106"/>
      <c r="V145">
        <f>+COUNTIF($W$1:W145,$S$1)</f>
        <v>0</v>
      </c>
      <c r="W145">
        <f>+'III. Presupuesto x actividad'!F145</f>
        <v>0</v>
      </c>
      <c r="X145" t="str">
        <f>+'III. Presupuesto x actividad'!E145</f>
        <v>3.6.R4</v>
      </c>
      <c r="Y145" t="str">
        <f>+'III. Presupuesto x actividad'!$B$142</f>
        <v/>
      </c>
      <c r="Z145" s="54">
        <f>+'III. Presupuesto x actividad'!G145</f>
        <v>0</v>
      </c>
    </row>
    <row r="146" spans="1:26" ht="14.5" customHeight="1" x14ac:dyDescent="0.35">
      <c r="A146" s="48">
        <v>145</v>
      </c>
      <c r="B146" s="136" t="str">
        <f t="shared" si="6"/>
        <v/>
      </c>
      <c r="C146" s="136" t="str">
        <f t="shared" si="7"/>
        <v/>
      </c>
      <c r="D146" s="137" t="str">
        <f t="shared" si="8"/>
        <v/>
      </c>
      <c r="E146" s="106"/>
      <c r="F146" s="106"/>
      <c r="G146" s="106"/>
      <c r="H146" s="106"/>
      <c r="I146" s="106"/>
      <c r="V146">
        <f>+COUNTIF($W$1:W146,$S$1)</f>
        <v>0</v>
      </c>
      <c r="W146">
        <f>+'III. Presupuesto x actividad'!F146</f>
        <v>0</v>
      </c>
      <c r="X146" t="str">
        <f>+'III. Presupuesto x actividad'!E146</f>
        <v>3.6.R5</v>
      </c>
      <c r="Y146" t="str">
        <f>+'III. Presupuesto x actividad'!$B$142</f>
        <v/>
      </c>
      <c r="Z146" s="54">
        <f>+'III. Presupuesto x actividad'!G146</f>
        <v>0</v>
      </c>
    </row>
    <row r="147" spans="1:26" ht="14.5" customHeight="1" x14ac:dyDescent="0.35">
      <c r="A147" s="48">
        <v>146</v>
      </c>
      <c r="B147" s="136" t="str">
        <f t="shared" si="6"/>
        <v/>
      </c>
      <c r="C147" s="136" t="str">
        <f t="shared" si="7"/>
        <v/>
      </c>
      <c r="D147" s="137" t="str">
        <f t="shared" si="8"/>
        <v/>
      </c>
      <c r="E147" s="106"/>
      <c r="F147" s="106"/>
      <c r="G147" s="106"/>
      <c r="H147" s="106"/>
      <c r="I147" s="106"/>
      <c r="V147">
        <f>+COUNTIF($W$1:W147,$S$1)</f>
        <v>0</v>
      </c>
      <c r="W147">
        <f>+'III. Presupuesto x actividad'!F147</f>
        <v>0</v>
      </c>
      <c r="X147" t="str">
        <f>+'III. Presupuesto x actividad'!E147</f>
        <v>3.6.R6</v>
      </c>
      <c r="Y147" t="str">
        <f>+'III. Presupuesto x actividad'!$B$142</f>
        <v/>
      </c>
      <c r="Z147" s="54">
        <f>+'III. Presupuesto x actividad'!G147</f>
        <v>0</v>
      </c>
    </row>
    <row r="148" spans="1:26" ht="14.5" customHeight="1" x14ac:dyDescent="0.35">
      <c r="A148" s="48">
        <v>147</v>
      </c>
      <c r="B148" s="136" t="str">
        <f t="shared" si="6"/>
        <v/>
      </c>
      <c r="C148" s="136" t="str">
        <f t="shared" si="7"/>
        <v/>
      </c>
      <c r="D148" s="137" t="str">
        <f t="shared" si="8"/>
        <v/>
      </c>
      <c r="E148" s="106"/>
      <c r="F148" s="106"/>
      <c r="G148" s="106"/>
      <c r="H148" s="106"/>
      <c r="I148" s="106"/>
      <c r="V148">
        <f>+COUNTIF($W$1:W148,$S$1)</f>
        <v>0</v>
      </c>
      <c r="W148">
        <f>+'III. Presupuesto x actividad'!F148</f>
        <v>0</v>
      </c>
      <c r="X148" s="47" t="str">
        <f>+'III. Presupuesto x actividad'!E148</f>
        <v>3.7.R1</v>
      </c>
      <c r="Y148" s="47" t="str">
        <f>+'III. Presupuesto x actividad'!$B$148</f>
        <v/>
      </c>
      <c r="Z148" s="54">
        <f>+'III. Presupuesto x actividad'!G148</f>
        <v>0</v>
      </c>
    </row>
    <row r="149" spans="1:26" ht="14.5" customHeight="1" x14ac:dyDescent="0.35">
      <c r="A149" s="48">
        <v>148</v>
      </c>
      <c r="B149" s="136" t="str">
        <f t="shared" si="6"/>
        <v/>
      </c>
      <c r="C149" s="136" t="str">
        <f t="shared" si="7"/>
        <v/>
      </c>
      <c r="D149" s="137" t="str">
        <f t="shared" si="8"/>
        <v/>
      </c>
      <c r="E149" s="106"/>
      <c r="F149" s="106"/>
      <c r="G149" s="106"/>
      <c r="H149" s="106"/>
      <c r="I149" s="106"/>
      <c r="V149">
        <f>+COUNTIF($W$1:W149,$S$1)</f>
        <v>0</v>
      </c>
      <c r="W149">
        <f>+'III. Presupuesto x actividad'!F149</f>
        <v>0</v>
      </c>
      <c r="X149" t="str">
        <f>+'III. Presupuesto x actividad'!E149</f>
        <v>3.7.R2</v>
      </c>
      <c r="Z149" s="54">
        <f>+'III. Presupuesto x actividad'!G149</f>
        <v>0</v>
      </c>
    </row>
    <row r="150" spans="1:26" ht="14.5" customHeight="1" x14ac:dyDescent="0.35">
      <c r="A150" s="48">
        <v>149</v>
      </c>
      <c r="B150" s="136" t="str">
        <f t="shared" si="6"/>
        <v/>
      </c>
      <c r="C150" s="136" t="str">
        <f t="shared" si="7"/>
        <v/>
      </c>
      <c r="D150" s="137" t="str">
        <f t="shared" si="8"/>
        <v/>
      </c>
      <c r="E150" s="106"/>
      <c r="F150" s="106"/>
      <c r="G150" s="106"/>
      <c r="H150" s="106"/>
      <c r="I150" s="106"/>
      <c r="V150">
        <f>+COUNTIF($W$1:W150,$S$1)</f>
        <v>0</v>
      </c>
      <c r="W150">
        <f>+'III. Presupuesto x actividad'!F150</f>
        <v>0</v>
      </c>
      <c r="X150" t="str">
        <f>+'III. Presupuesto x actividad'!E150</f>
        <v>3.7.R3</v>
      </c>
      <c r="Z150" s="54">
        <f>+'III. Presupuesto x actividad'!G150</f>
        <v>0</v>
      </c>
    </row>
    <row r="151" spans="1:26" ht="14.5" customHeight="1" x14ac:dyDescent="0.35">
      <c r="A151" s="48">
        <v>150</v>
      </c>
      <c r="B151" s="136" t="str">
        <f t="shared" si="6"/>
        <v/>
      </c>
      <c r="C151" s="136" t="str">
        <f t="shared" si="7"/>
        <v/>
      </c>
      <c r="D151" s="137" t="str">
        <f t="shared" si="8"/>
        <v/>
      </c>
      <c r="E151" s="106"/>
      <c r="F151" s="106"/>
      <c r="G151" s="106"/>
      <c r="H151" s="106"/>
      <c r="I151" s="106"/>
      <c r="V151">
        <f>+COUNTIF($W$1:W151,$S$1)</f>
        <v>0</v>
      </c>
      <c r="W151">
        <f>+'III. Presupuesto x actividad'!F151</f>
        <v>0</v>
      </c>
      <c r="X151" t="str">
        <f>+'III. Presupuesto x actividad'!E151</f>
        <v>3.7.R4</v>
      </c>
      <c r="Z151" s="54">
        <f>+'III. Presupuesto x actividad'!G151</f>
        <v>0</v>
      </c>
    </row>
    <row r="152" spans="1:26" ht="14.5" customHeight="1" x14ac:dyDescent="0.35">
      <c r="A152" s="48">
        <v>151</v>
      </c>
      <c r="B152" s="136" t="str">
        <f t="shared" si="6"/>
        <v/>
      </c>
      <c r="C152" s="136" t="str">
        <f t="shared" si="7"/>
        <v/>
      </c>
      <c r="D152" s="137" t="str">
        <f t="shared" si="8"/>
        <v/>
      </c>
      <c r="E152" s="106"/>
      <c r="F152" s="106"/>
      <c r="G152" s="106"/>
      <c r="H152" s="106"/>
      <c r="I152" s="106"/>
      <c r="V152">
        <f>+COUNTIF($W$1:W152,$S$1)</f>
        <v>0</v>
      </c>
      <c r="W152">
        <f>+'III. Presupuesto x actividad'!F152</f>
        <v>0</v>
      </c>
      <c r="X152" t="str">
        <f>+'III. Presupuesto x actividad'!E152</f>
        <v>3.7.R5</v>
      </c>
      <c r="Z152" s="54">
        <f>+'III. Presupuesto x actividad'!G152</f>
        <v>0</v>
      </c>
    </row>
    <row r="153" spans="1:26" ht="14.5" customHeight="1" x14ac:dyDescent="0.35">
      <c r="A153" s="48">
        <v>152</v>
      </c>
      <c r="B153" s="136" t="str">
        <f t="shared" si="6"/>
        <v/>
      </c>
      <c r="C153" s="136" t="str">
        <f t="shared" si="7"/>
        <v/>
      </c>
      <c r="D153" s="137" t="str">
        <f t="shared" si="8"/>
        <v/>
      </c>
      <c r="E153" s="106"/>
      <c r="F153" s="106"/>
      <c r="G153" s="106"/>
      <c r="H153" s="106"/>
      <c r="I153" s="106"/>
      <c r="V153">
        <f>+COUNTIF($W$1:W153,$S$1)</f>
        <v>0</v>
      </c>
      <c r="W153">
        <f>+'III. Presupuesto x actividad'!F153</f>
        <v>0</v>
      </c>
      <c r="X153" t="str">
        <f>+'III. Presupuesto x actividad'!E153</f>
        <v>3.7.R6</v>
      </c>
      <c r="Z153" s="54">
        <f>+'III. Presupuesto x actividad'!G153</f>
        <v>0</v>
      </c>
    </row>
    <row r="154" spans="1:26" ht="14.5" customHeight="1" x14ac:dyDescent="0.35">
      <c r="A154" s="48">
        <v>153</v>
      </c>
      <c r="B154" s="136" t="str">
        <f t="shared" si="6"/>
        <v/>
      </c>
      <c r="C154" s="136" t="str">
        <f t="shared" si="7"/>
        <v/>
      </c>
      <c r="D154" s="137" t="str">
        <f t="shared" si="8"/>
        <v/>
      </c>
      <c r="E154" s="106"/>
      <c r="F154" s="106"/>
      <c r="G154" s="106"/>
      <c r="H154" s="106"/>
      <c r="I154" s="106"/>
      <c r="V154">
        <f>+COUNTIF($W$1:W154,$S$1)</f>
        <v>0</v>
      </c>
      <c r="W154">
        <f>+'III. Presupuesto x actividad'!F154</f>
        <v>0</v>
      </c>
      <c r="X154" s="47" t="str">
        <f>+'III. Presupuesto x actividad'!E154</f>
        <v>3.8.R1</v>
      </c>
      <c r="Y154" s="47" t="str">
        <f>+'III. Presupuesto x actividad'!$B$154</f>
        <v/>
      </c>
      <c r="Z154" s="54">
        <f>+'III. Presupuesto x actividad'!G154</f>
        <v>0</v>
      </c>
    </row>
    <row r="155" spans="1:26" ht="14.5" customHeight="1" x14ac:dyDescent="0.35">
      <c r="A155" s="48">
        <v>154</v>
      </c>
      <c r="B155" s="136" t="str">
        <f t="shared" si="6"/>
        <v/>
      </c>
      <c r="C155" s="136" t="str">
        <f t="shared" si="7"/>
        <v/>
      </c>
      <c r="D155" s="137" t="str">
        <f t="shared" si="8"/>
        <v/>
      </c>
      <c r="E155" s="106"/>
      <c r="F155" s="106"/>
      <c r="G155" s="106"/>
      <c r="H155" s="106"/>
      <c r="I155" s="106"/>
      <c r="V155">
        <f>+COUNTIF($W$1:W155,$S$1)</f>
        <v>0</v>
      </c>
      <c r="W155">
        <f>+'III. Presupuesto x actividad'!F155</f>
        <v>0</v>
      </c>
      <c r="X155" t="str">
        <f>+'III. Presupuesto x actividad'!E155</f>
        <v>3.8.R2</v>
      </c>
      <c r="Y155" t="str">
        <f>+'III. Presupuesto x actividad'!$B$154</f>
        <v/>
      </c>
      <c r="Z155" s="54">
        <f>+'III. Presupuesto x actividad'!G155</f>
        <v>0</v>
      </c>
    </row>
    <row r="156" spans="1:26" ht="14.5" customHeight="1" x14ac:dyDescent="0.35">
      <c r="A156" s="48">
        <v>155</v>
      </c>
      <c r="B156" s="136" t="str">
        <f t="shared" si="6"/>
        <v/>
      </c>
      <c r="C156" s="136" t="str">
        <f t="shared" si="7"/>
        <v/>
      </c>
      <c r="D156" s="137" t="str">
        <f t="shared" si="8"/>
        <v/>
      </c>
      <c r="E156" s="106"/>
      <c r="F156" s="106"/>
      <c r="G156" s="106"/>
      <c r="H156" s="106"/>
      <c r="I156" s="106"/>
      <c r="V156">
        <f>+COUNTIF($W$1:W156,$S$1)</f>
        <v>0</v>
      </c>
      <c r="W156">
        <f>+'III. Presupuesto x actividad'!F156</f>
        <v>0</v>
      </c>
      <c r="X156" t="str">
        <f>+'III. Presupuesto x actividad'!E156</f>
        <v>3.8.R3</v>
      </c>
      <c r="Y156" t="str">
        <f>+'III. Presupuesto x actividad'!$B$154</f>
        <v/>
      </c>
      <c r="Z156" s="54">
        <f>+'III. Presupuesto x actividad'!G156</f>
        <v>0</v>
      </c>
    </row>
    <row r="157" spans="1:26" ht="14.5" customHeight="1" x14ac:dyDescent="0.35">
      <c r="A157" s="48">
        <v>156</v>
      </c>
      <c r="B157" s="136" t="str">
        <f t="shared" si="6"/>
        <v/>
      </c>
      <c r="C157" s="136" t="str">
        <f t="shared" si="7"/>
        <v/>
      </c>
      <c r="D157" s="137" t="str">
        <f t="shared" si="8"/>
        <v/>
      </c>
      <c r="E157" s="106"/>
      <c r="F157" s="106"/>
      <c r="G157" s="106"/>
      <c r="H157" s="106"/>
      <c r="I157" s="106"/>
      <c r="V157">
        <f>+COUNTIF($W$1:W157,$S$1)</f>
        <v>0</v>
      </c>
      <c r="W157">
        <f>+'III. Presupuesto x actividad'!F157</f>
        <v>0</v>
      </c>
      <c r="X157" t="str">
        <f>+'III. Presupuesto x actividad'!E157</f>
        <v>3.8.R4</v>
      </c>
      <c r="Y157" t="str">
        <f>+'III. Presupuesto x actividad'!$B$154</f>
        <v/>
      </c>
      <c r="Z157" s="54">
        <f>+'III. Presupuesto x actividad'!G157</f>
        <v>0</v>
      </c>
    </row>
    <row r="158" spans="1:26" ht="14.5" customHeight="1" x14ac:dyDescent="0.35">
      <c r="A158" s="48">
        <v>157</v>
      </c>
      <c r="B158" s="136" t="str">
        <f t="shared" si="6"/>
        <v/>
      </c>
      <c r="C158" s="136" t="str">
        <f t="shared" si="7"/>
        <v/>
      </c>
      <c r="D158" s="137" t="str">
        <f t="shared" si="8"/>
        <v/>
      </c>
      <c r="E158" s="106"/>
      <c r="F158" s="106"/>
      <c r="G158" s="106"/>
      <c r="H158" s="106"/>
      <c r="I158" s="106"/>
      <c r="V158">
        <f>+COUNTIF($W$1:W158,$S$1)</f>
        <v>0</v>
      </c>
      <c r="W158">
        <f>+'III. Presupuesto x actividad'!F158</f>
        <v>0</v>
      </c>
      <c r="X158" t="str">
        <f>+'III. Presupuesto x actividad'!E158</f>
        <v>3.8.R5</v>
      </c>
      <c r="Y158" t="str">
        <f>+'III. Presupuesto x actividad'!$B$154</f>
        <v/>
      </c>
      <c r="Z158" s="54">
        <f>+'III. Presupuesto x actividad'!G158</f>
        <v>0</v>
      </c>
    </row>
    <row r="159" spans="1:26" ht="14.5" customHeight="1" x14ac:dyDescent="0.35">
      <c r="A159" s="48">
        <v>158</v>
      </c>
      <c r="B159" s="136" t="str">
        <f t="shared" si="6"/>
        <v/>
      </c>
      <c r="C159" s="136" t="str">
        <f t="shared" si="7"/>
        <v/>
      </c>
      <c r="D159" s="137" t="str">
        <f t="shared" si="8"/>
        <v/>
      </c>
      <c r="E159" s="106"/>
      <c r="F159" s="106"/>
      <c r="G159" s="106"/>
      <c r="H159" s="106"/>
      <c r="I159" s="106"/>
      <c r="V159">
        <f>+COUNTIF($W$1:W159,$S$1)</f>
        <v>0</v>
      </c>
      <c r="W159">
        <f>+'III. Presupuesto x actividad'!F159</f>
        <v>0</v>
      </c>
      <c r="X159" t="str">
        <f>+'III. Presupuesto x actividad'!E159</f>
        <v>3.8.R6</v>
      </c>
      <c r="Y159" t="str">
        <f>+'III. Presupuesto x actividad'!$B$154</f>
        <v/>
      </c>
      <c r="Z159" s="54">
        <f>+'III. Presupuesto x actividad'!G159</f>
        <v>0</v>
      </c>
    </row>
    <row r="160" spans="1:26" ht="14.5" customHeight="1" x14ac:dyDescent="0.35">
      <c r="A160" s="48">
        <v>159</v>
      </c>
      <c r="B160" s="136" t="str">
        <f t="shared" si="6"/>
        <v/>
      </c>
      <c r="C160" s="136" t="str">
        <f t="shared" si="7"/>
        <v/>
      </c>
      <c r="D160" s="137" t="str">
        <f t="shared" si="8"/>
        <v/>
      </c>
      <c r="E160" s="106"/>
      <c r="F160" s="106"/>
      <c r="G160" s="106"/>
      <c r="H160" s="106"/>
      <c r="I160" s="106"/>
      <c r="V160">
        <f>+COUNTIF($W$1:W160,$S$1)</f>
        <v>0</v>
      </c>
      <c r="W160">
        <f>+'III. Presupuesto x actividad'!F160</f>
        <v>0</v>
      </c>
      <c r="X160" s="47" t="str">
        <f>+'III. Presupuesto x actividad'!E160</f>
        <v>3.9.R1</v>
      </c>
      <c r="Y160" s="47" t="str">
        <f>+'III. Presupuesto x actividad'!$B$160</f>
        <v/>
      </c>
      <c r="Z160" s="54">
        <f>+'III. Presupuesto x actividad'!G160</f>
        <v>0</v>
      </c>
    </row>
    <row r="161" spans="1:26" ht="14.5" customHeight="1" x14ac:dyDescent="0.35">
      <c r="A161" s="48">
        <v>160</v>
      </c>
      <c r="B161" s="136" t="str">
        <f t="shared" si="6"/>
        <v/>
      </c>
      <c r="C161" s="136" t="str">
        <f t="shared" si="7"/>
        <v/>
      </c>
      <c r="D161" s="137" t="str">
        <f t="shared" si="8"/>
        <v/>
      </c>
      <c r="E161" s="106"/>
      <c r="F161" s="106"/>
      <c r="G161" s="106"/>
      <c r="H161" s="106"/>
      <c r="I161" s="106"/>
      <c r="V161">
        <f>+COUNTIF($W$1:W161,$S$1)</f>
        <v>0</v>
      </c>
      <c r="W161">
        <f>+'III. Presupuesto x actividad'!F161</f>
        <v>0</v>
      </c>
      <c r="X161" t="str">
        <f>+'III. Presupuesto x actividad'!E161</f>
        <v>3.9.R2</v>
      </c>
      <c r="Y161" t="str">
        <f>+'III. Presupuesto x actividad'!$B$160</f>
        <v/>
      </c>
      <c r="Z161" s="54">
        <f>+'III. Presupuesto x actividad'!G161</f>
        <v>0</v>
      </c>
    </row>
    <row r="162" spans="1:26" ht="14.5" customHeight="1" x14ac:dyDescent="0.35">
      <c r="A162" s="48">
        <v>161</v>
      </c>
      <c r="B162" s="136" t="str">
        <f t="shared" si="6"/>
        <v/>
      </c>
      <c r="C162" s="136" t="str">
        <f t="shared" si="7"/>
        <v/>
      </c>
      <c r="D162" s="137" t="str">
        <f t="shared" si="8"/>
        <v/>
      </c>
      <c r="E162" s="106"/>
      <c r="F162" s="106"/>
      <c r="G162" s="106"/>
      <c r="H162" s="106"/>
      <c r="I162" s="106"/>
      <c r="V162">
        <f>+COUNTIF($W$1:W162,$S$1)</f>
        <v>0</v>
      </c>
      <c r="W162">
        <f>+'III. Presupuesto x actividad'!F162</f>
        <v>0</v>
      </c>
      <c r="X162" t="str">
        <f>+'III. Presupuesto x actividad'!E162</f>
        <v>3.9.R3</v>
      </c>
      <c r="Y162" t="str">
        <f>+'III. Presupuesto x actividad'!$B$160</f>
        <v/>
      </c>
      <c r="Z162" s="54">
        <f>+'III. Presupuesto x actividad'!G162</f>
        <v>0</v>
      </c>
    </row>
    <row r="163" spans="1:26" ht="14.5" customHeight="1" x14ac:dyDescent="0.35">
      <c r="A163" s="48">
        <v>162</v>
      </c>
      <c r="B163" s="136" t="str">
        <f t="shared" si="6"/>
        <v/>
      </c>
      <c r="C163" s="136" t="str">
        <f t="shared" si="7"/>
        <v/>
      </c>
      <c r="D163" s="137" t="str">
        <f t="shared" si="8"/>
        <v/>
      </c>
      <c r="E163" s="106"/>
      <c r="F163" s="106"/>
      <c r="G163" s="106"/>
      <c r="H163" s="106"/>
      <c r="I163" s="106"/>
      <c r="V163">
        <f>+COUNTIF($W$1:W163,$S$1)</f>
        <v>0</v>
      </c>
      <c r="W163">
        <f>+'III. Presupuesto x actividad'!F163</f>
        <v>0</v>
      </c>
      <c r="X163" t="str">
        <f>+'III. Presupuesto x actividad'!E163</f>
        <v>3.9.R4</v>
      </c>
      <c r="Y163" t="str">
        <f>+'III. Presupuesto x actividad'!$B$160</f>
        <v/>
      </c>
      <c r="Z163" s="54">
        <f>+'III. Presupuesto x actividad'!G163</f>
        <v>0</v>
      </c>
    </row>
    <row r="164" spans="1:26" ht="14.5" customHeight="1" x14ac:dyDescent="0.35">
      <c r="A164" s="48">
        <v>163</v>
      </c>
      <c r="B164" s="136" t="str">
        <f t="shared" si="6"/>
        <v/>
      </c>
      <c r="C164" s="136" t="str">
        <f t="shared" si="7"/>
        <v/>
      </c>
      <c r="D164" s="137" t="str">
        <f t="shared" si="8"/>
        <v/>
      </c>
      <c r="E164" s="106"/>
      <c r="F164" s="106"/>
      <c r="G164" s="106"/>
      <c r="H164" s="106"/>
      <c r="I164" s="106"/>
      <c r="V164">
        <f>+COUNTIF($W$1:W164,$S$1)</f>
        <v>0</v>
      </c>
      <c r="W164">
        <f>+'III. Presupuesto x actividad'!F164</f>
        <v>0</v>
      </c>
      <c r="X164" t="str">
        <f>+'III. Presupuesto x actividad'!E164</f>
        <v>3.9.R5</v>
      </c>
      <c r="Y164" t="str">
        <f>+'III. Presupuesto x actividad'!$B$160</f>
        <v/>
      </c>
      <c r="Z164" s="54">
        <f>+'III. Presupuesto x actividad'!G164</f>
        <v>0</v>
      </c>
    </row>
    <row r="165" spans="1:26" ht="14.5" customHeight="1" x14ac:dyDescent="0.35">
      <c r="A165" s="48">
        <v>164</v>
      </c>
      <c r="B165" s="136" t="str">
        <f t="shared" si="6"/>
        <v/>
      </c>
      <c r="C165" s="136" t="str">
        <f t="shared" si="7"/>
        <v/>
      </c>
      <c r="D165" s="137" t="str">
        <f t="shared" si="8"/>
        <v/>
      </c>
      <c r="E165" s="106"/>
      <c r="F165" s="106"/>
      <c r="G165" s="106"/>
      <c r="H165" s="106"/>
      <c r="I165" s="106"/>
      <c r="V165">
        <f>+COUNTIF($W$1:W165,$S$1)</f>
        <v>0</v>
      </c>
      <c r="W165">
        <f>+'III. Presupuesto x actividad'!F165</f>
        <v>0</v>
      </c>
      <c r="X165" t="str">
        <f>+'III. Presupuesto x actividad'!E165</f>
        <v>3.9.R6</v>
      </c>
      <c r="Y165" t="str">
        <f>+'III. Presupuesto x actividad'!$B$160</f>
        <v/>
      </c>
      <c r="Z165" s="54">
        <f>+'III. Presupuesto x actividad'!G165</f>
        <v>0</v>
      </c>
    </row>
    <row r="166" spans="1:26" ht="14.5" customHeight="1" x14ac:dyDescent="0.35">
      <c r="A166" s="48">
        <v>165</v>
      </c>
      <c r="B166" s="136" t="str">
        <f t="shared" si="6"/>
        <v/>
      </c>
      <c r="C166" s="136" t="str">
        <f t="shared" si="7"/>
        <v/>
      </c>
      <c r="D166" s="137" t="str">
        <f t="shared" si="8"/>
        <v/>
      </c>
      <c r="E166" s="106"/>
      <c r="F166" s="106"/>
      <c r="G166" s="106"/>
      <c r="H166" s="106"/>
      <c r="I166" s="106"/>
      <c r="V166">
        <f>+COUNTIF($W$1:W166,$S$1)</f>
        <v>0</v>
      </c>
      <c r="W166">
        <f>+'III. Presupuesto x actividad'!F166</f>
        <v>0</v>
      </c>
      <c r="X166">
        <f>+'III. Presupuesto x actividad'!E166</f>
        <v>0</v>
      </c>
      <c r="Z166" s="54">
        <f>+'III. Presupuesto x actividad'!G166</f>
        <v>0</v>
      </c>
    </row>
    <row r="167" spans="1:26" ht="14.5" customHeight="1" x14ac:dyDescent="0.35">
      <c r="A167" s="48">
        <v>166</v>
      </c>
      <c r="B167" s="136" t="str">
        <f t="shared" si="6"/>
        <v/>
      </c>
      <c r="C167" s="136" t="str">
        <f t="shared" si="7"/>
        <v/>
      </c>
      <c r="D167" s="137" t="str">
        <f t="shared" si="8"/>
        <v/>
      </c>
      <c r="E167" s="106"/>
      <c r="F167" s="106"/>
      <c r="G167" s="106"/>
      <c r="H167" s="106"/>
      <c r="I167" s="106"/>
      <c r="V167">
        <f>+COUNTIF($W$1:W167,$S$1)</f>
        <v>0</v>
      </c>
      <c r="W167">
        <f>+'III. Presupuesto x actividad'!F167</f>
        <v>0</v>
      </c>
      <c r="X167" s="47" t="str">
        <f>+'III. Presupuesto x actividad'!E167</f>
        <v>4.1.R1</v>
      </c>
      <c r="Y167" s="47" t="str">
        <f>+'III. Presupuesto x actividad'!$B$167</f>
        <v/>
      </c>
      <c r="Z167" s="54">
        <f>+'III. Presupuesto x actividad'!G167</f>
        <v>0</v>
      </c>
    </row>
    <row r="168" spans="1:26" ht="14.5" customHeight="1" x14ac:dyDescent="0.35">
      <c r="A168" s="48">
        <v>167</v>
      </c>
      <c r="B168" s="136" t="str">
        <f t="shared" si="6"/>
        <v/>
      </c>
      <c r="C168" s="136" t="str">
        <f t="shared" si="7"/>
        <v/>
      </c>
      <c r="D168" s="137" t="str">
        <f t="shared" si="8"/>
        <v/>
      </c>
      <c r="E168" s="106"/>
      <c r="F168" s="106"/>
      <c r="G168" s="106"/>
      <c r="H168" s="106"/>
      <c r="I168" s="106"/>
      <c r="V168">
        <f>+COUNTIF($W$1:W168,$S$1)</f>
        <v>0</v>
      </c>
      <c r="W168">
        <f>+'III. Presupuesto x actividad'!F168</f>
        <v>0</v>
      </c>
      <c r="X168" t="str">
        <f>+'III. Presupuesto x actividad'!E168</f>
        <v>4.1.R2</v>
      </c>
      <c r="Y168" t="str">
        <f>+'III. Presupuesto x actividad'!$B$167</f>
        <v/>
      </c>
      <c r="Z168" s="54">
        <f>+'III. Presupuesto x actividad'!G168</f>
        <v>0</v>
      </c>
    </row>
    <row r="169" spans="1:26" ht="14.5" customHeight="1" x14ac:dyDescent="0.35">
      <c r="A169" s="48">
        <v>168</v>
      </c>
      <c r="B169" s="136" t="str">
        <f t="shared" si="6"/>
        <v/>
      </c>
      <c r="C169" s="136" t="str">
        <f t="shared" si="7"/>
        <v/>
      </c>
      <c r="D169" s="137" t="str">
        <f t="shared" si="8"/>
        <v/>
      </c>
      <c r="E169" s="106"/>
      <c r="F169" s="106"/>
      <c r="G169" s="106"/>
      <c r="H169" s="106"/>
      <c r="I169" s="106"/>
      <c r="V169">
        <f>+COUNTIF($W$1:W169,$S$1)</f>
        <v>0</v>
      </c>
      <c r="W169">
        <f>+'III. Presupuesto x actividad'!F169</f>
        <v>0</v>
      </c>
      <c r="X169" t="str">
        <f>+'III. Presupuesto x actividad'!E169</f>
        <v>4.1.R3</v>
      </c>
      <c r="Y169" t="str">
        <f>+'III. Presupuesto x actividad'!$B$167</f>
        <v/>
      </c>
      <c r="Z169" s="54">
        <f>+'III. Presupuesto x actividad'!G169</f>
        <v>0</v>
      </c>
    </row>
    <row r="170" spans="1:26" ht="14.5" customHeight="1" x14ac:dyDescent="0.35">
      <c r="A170" s="48">
        <v>169</v>
      </c>
      <c r="B170" s="136" t="str">
        <f t="shared" si="6"/>
        <v/>
      </c>
      <c r="C170" s="136" t="str">
        <f t="shared" si="7"/>
        <v/>
      </c>
      <c r="D170" s="137" t="str">
        <f t="shared" si="8"/>
        <v/>
      </c>
      <c r="E170" s="106"/>
      <c r="F170" s="106"/>
      <c r="G170" s="106"/>
      <c r="H170" s="106"/>
      <c r="I170" s="106"/>
      <c r="V170">
        <f>+COUNTIF($W$1:W170,$S$1)</f>
        <v>0</v>
      </c>
      <c r="W170">
        <f>+'III. Presupuesto x actividad'!F170</f>
        <v>0</v>
      </c>
      <c r="X170" t="str">
        <f>+'III. Presupuesto x actividad'!E170</f>
        <v>4.1.R4</v>
      </c>
      <c r="Y170" t="str">
        <f>+'III. Presupuesto x actividad'!$B$167</f>
        <v/>
      </c>
      <c r="Z170" s="54">
        <f>+'III. Presupuesto x actividad'!G170</f>
        <v>0</v>
      </c>
    </row>
    <row r="171" spans="1:26" ht="14.5" customHeight="1" x14ac:dyDescent="0.35">
      <c r="A171" s="48">
        <v>170</v>
      </c>
      <c r="B171" s="136" t="str">
        <f t="shared" si="6"/>
        <v/>
      </c>
      <c r="C171" s="136" t="str">
        <f t="shared" si="7"/>
        <v/>
      </c>
      <c r="D171" s="137" t="str">
        <f t="shared" si="8"/>
        <v/>
      </c>
      <c r="E171" s="106"/>
      <c r="F171" s="106"/>
      <c r="G171" s="106"/>
      <c r="H171" s="106"/>
      <c r="I171" s="106"/>
      <c r="V171">
        <f>+COUNTIF($W$1:W171,$S$1)</f>
        <v>0</v>
      </c>
      <c r="W171">
        <f>+'III. Presupuesto x actividad'!F171</f>
        <v>0</v>
      </c>
      <c r="X171" t="str">
        <f>+'III. Presupuesto x actividad'!E171</f>
        <v>4.1.R5</v>
      </c>
      <c r="Y171" t="str">
        <f>+'III. Presupuesto x actividad'!$B$167</f>
        <v/>
      </c>
      <c r="Z171" s="54">
        <f>+'III. Presupuesto x actividad'!G171</f>
        <v>0</v>
      </c>
    </row>
    <row r="172" spans="1:26" ht="14.5" customHeight="1" x14ac:dyDescent="0.35">
      <c r="A172" s="48">
        <v>171</v>
      </c>
      <c r="B172" s="136" t="str">
        <f t="shared" si="6"/>
        <v/>
      </c>
      <c r="C172" s="136" t="str">
        <f t="shared" si="7"/>
        <v/>
      </c>
      <c r="D172" s="137" t="str">
        <f t="shared" si="8"/>
        <v/>
      </c>
      <c r="E172" s="106"/>
      <c r="F172" s="106"/>
      <c r="G172" s="106"/>
      <c r="H172" s="106"/>
      <c r="I172" s="106"/>
      <c r="V172">
        <f>+COUNTIF($W$1:W172,$S$1)</f>
        <v>0</v>
      </c>
      <c r="W172">
        <f>+'III. Presupuesto x actividad'!F172</f>
        <v>0</v>
      </c>
      <c r="X172" t="str">
        <f>+'III. Presupuesto x actividad'!E172</f>
        <v>4.1.R6</v>
      </c>
      <c r="Y172" t="str">
        <f>+'III. Presupuesto x actividad'!$B$167</f>
        <v/>
      </c>
      <c r="Z172" s="54">
        <f>+'III. Presupuesto x actividad'!G172</f>
        <v>0</v>
      </c>
    </row>
    <row r="173" spans="1:26" ht="14.5" customHeight="1" x14ac:dyDescent="0.35">
      <c r="A173" s="48">
        <v>172</v>
      </c>
      <c r="B173" s="136" t="str">
        <f t="shared" si="6"/>
        <v/>
      </c>
      <c r="C173" s="136" t="str">
        <f t="shared" si="7"/>
        <v/>
      </c>
      <c r="D173" s="137" t="str">
        <f t="shared" si="8"/>
        <v/>
      </c>
      <c r="E173" s="106"/>
      <c r="F173" s="106"/>
      <c r="G173" s="106"/>
      <c r="H173" s="106"/>
      <c r="I173" s="106"/>
      <c r="V173">
        <f>+COUNTIF($W$1:W173,$S$1)</f>
        <v>0</v>
      </c>
      <c r="W173">
        <f>+'III. Presupuesto x actividad'!F173</f>
        <v>0</v>
      </c>
      <c r="X173" s="47" t="str">
        <f>+'III. Presupuesto x actividad'!E173</f>
        <v>4.2.R1</v>
      </c>
      <c r="Y173" s="47" t="str">
        <f>+'III. Presupuesto x actividad'!$B$173</f>
        <v/>
      </c>
      <c r="Z173" s="54">
        <f>+'III. Presupuesto x actividad'!G173</f>
        <v>0</v>
      </c>
    </row>
    <row r="174" spans="1:26" ht="14.5" customHeight="1" x14ac:dyDescent="0.35">
      <c r="A174" s="48">
        <v>173</v>
      </c>
      <c r="B174" s="136" t="str">
        <f t="shared" si="6"/>
        <v/>
      </c>
      <c r="C174" s="136" t="str">
        <f t="shared" si="7"/>
        <v/>
      </c>
      <c r="D174" s="137" t="str">
        <f t="shared" si="8"/>
        <v/>
      </c>
      <c r="E174" s="106"/>
      <c r="F174" s="106"/>
      <c r="G174" s="106"/>
      <c r="H174" s="106"/>
      <c r="I174" s="106"/>
      <c r="V174">
        <f>+COUNTIF($W$1:W174,$S$1)</f>
        <v>0</v>
      </c>
      <c r="W174">
        <f>+'III. Presupuesto x actividad'!F174</f>
        <v>0</v>
      </c>
      <c r="X174" t="str">
        <f>+'III. Presupuesto x actividad'!E174</f>
        <v>4.2.R2</v>
      </c>
      <c r="Z174" s="54">
        <f>+'III. Presupuesto x actividad'!G174</f>
        <v>0</v>
      </c>
    </row>
    <row r="175" spans="1:26" ht="14.5" customHeight="1" x14ac:dyDescent="0.35">
      <c r="A175" s="48">
        <v>174</v>
      </c>
      <c r="B175" s="136" t="str">
        <f t="shared" si="6"/>
        <v/>
      </c>
      <c r="C175" s="136" t="str">
        <f t="shared" si="7"/>
        <v/>
      </c>
      <c r="D175" s="137" t="str">
        <f t="shared" si="8"/>
        <v/>
      </c>
      <c r="E175" s="106"/>
      <c r="F175" s="106"/>
      <c r="G175" s="106"/>
      <c r="H175" s="106"/>
      <c r="I175" s="106"/>
      <c r="V175">
        <f>+COUNTIF($W$1:W175,$S$1)</f>
        <v>0</v>
      </c>
      <c r="W175">
        <f>+'III. Presupuesto x actividad'!F175</f>
        <v>0</v>
      </c>
      <c r="X175" t="str">
        <f>+'III. Presupuesto x actividad'!E175</f>
        <v>4.2.R3</v>
      </c>
      <c r="Z175" s="54">
        <f>+'III. Presupuesto x actividad'!G175</f>
        <v>0</v>
      </c>
    </row>
    <row r="176" spans="1:26" ht="14.5" customHeight="1" x14ac:dyDescent="0.35">
      <c r="A176" s="48">
        <v>175</v>
      </c>
      <c r="B176" s="136" t="str">
        <f t="shared" si="6"/>
        <v/>
      </c>
      <c r="C176" s="136" t="str">
        <f t="shared" si="7"/>
        <v/>
      </c>
      <c r="D176" s="137" t="str">
        <f t="shared" si="8"/>
        <v/>
      </c>
      <c r="E176" s="106"/>
      <c r="F176" s="106"/>
      <c r="G176" s="106"/>
      <c r="H176" s="106"/>
      <c r="I176" s="106"/>
      <c r="V176">
        <f>+COUNTIF($W$1:W176,$S$1)</f>
        <v>0</v>
      </c>
      <c r="W176">
        <f>+'III. Presupuesto x actividad'!F176</f>
        <v>0</v>
      </c>
      <c r="X176" t="str">
        <f>+'III. Presupuesto x actividad'!E176</f>
        <v>4.2.R4</v>
      </c>
      <c r="Z176" s="54">
        <f>+'III. Presupuesto x actividad'!G176</f>
        <v>0</v>
      </c>
    </row>
    <row r="177" spans="1:26" ht="14.5" customHeight="1" x14ac:dyDescent="0.35">
      <c r="A177" s="48">
        <v>176</v>
      </c>
      <c r="B177" s="136" t="str">
        <f t="shared" si="6"/>
        <v/>
      </c>
      <c r="C177" s="136" t="str">
        <f t="shared" si="7"/>
        <v/>
      </c>
      <c r="D177" s="137" t="str">
        <f t="shared" si="8"/>
        <v/>
      </c>
      <c r="E177" s="106"/>
      <c r="F177" s="106"/>
      <c r="G177" s="106"/>
      <c r="H177" s="106"/>
      <c r="I177" s="106"/>
      <c r="V177">
        <f>+COUNTIF($W$1:W177,$S$1)</f>
        <v>0</v>
      </c>
      <c r="W177">
        <f>+'III. Presupuesto x actividad'!F177</f>
        <v>0</v>
      </c>
      <c r="X177" t="str">
        <f>+'III. Presupuesto x actividad'!E177</f>
        <v>4.2.R5</v>
      </c>
      <c r="Z177" s="54">
        <f>+'III. Presupuesto x actividad'!G177</f>
        <v>0</v>
      </c>
    </row>
    <row r="178" spans="1:26" ht="14.5" customHeight="1" x14ac:dyDescent="0.35">
      <c r="A178" s="48">
        <v>177</v>
      </c>
      <c r="B178" s="136" t="str">
        <f t="shared" si="6"/>
        <v/>
      </c>
      <c r="C178" s="136" t="str">
        <f t="shared" si="7"/>
        <v/>
      </c>
      <c r="D178" s="137" t="str">
        <f t="shared" si="8"/>
        <v/>
      </c>
      <c r="E178" s="106"/>
      <c r="F178" s="106"/>
      <c r="G178" s="106"/>
      <c r="H178" s="106"/>
      <c r="I178" s="106"/>
      <c r="V178">
        <f>+COUNTIF($W$1:W178,$S$1)</f>
        <v>0</v>
      </c>
      <c r="W178">
        <f>+'III. Presupuesto x actividad'!F178</f>
        <v>0</v>
      </c>
      <c r="X178" t="str">
        <f>+'III. Presupuesto x actividad'!E178</f>
        <v>4.2.R6</v>
      </c>
      <c r="Z178" s="54">
        <f>+'III. Presupuesto x actividad'!G178</f>
        <v>0</v>
      </c>
    </row>
    <row r="179" spans="1:26" ht="14.5" customHeight="1" x14ac:dyDescent="0.35">
      <c r="A179" s="48">
        <v>178</v>
      </c>
      <c r="B179" s="136" t="str">
        <f t="shared" si="6"/>
        <v/>
      </c>
      <c r="C179" s="136" t="str">
        <f t="shared" si="7"/>
        <v/>
      </c>
      <c r="D179" s="137" t="str">
        <f t="shared" si="8"/>
        <v/>
      </c>
      <c r="E179" s="106"/>
      <c r="F179" s="106"/>
      <c r="G179" s="106"/>
      <c r="H179" s="106"/>
      <c r="I179" s="106"/>
      <c r="V179">
        <f>+COUNTIF($W$1:W179,$S$1)</f>
        <v>0</v>
      </c>
      <c r="W179">
        <f>+'III. Presupuesto x actividad'!F179</f>
        <v>0</v>
      </c>
      <c r="X179" s="47" t="str">
        <f>+'III. Presupuesto x actividad'!E179</f>
        <v>4.3.R1</v>
      </c>
      <c r="Y179" s="47" t="str">
        <f>+'III. Presupuesto x actividad'!$B$179</f>
        <v/>
      </c>
      <c r="Z179" s="54">
        <f>+'III. Presupuesto x actividad'!G179</f>
        <v>0</v>
      </c>
    </row>
    <row r="180" spans="1:26" ht="14.5" customHeight="1" x14ac:dyDescent="0.35">
      <c r="A180" s="48">
        <v>179</v>
      </c>
      <c r="B180" s="136" t="str">
        <f t="shared" si="6"/>
        <v/>
      </c>
      <c r="C180" s="136" t="str">
        <f t="shared" si="7"/>
        <v/>
      </c>
      <c r="D180" s="137" t="str">
        <f t="shared" si="8"/>
        <v/>
      </c>
      <c r="E180" s="106"/>
      <c r="F180" s="106"/>
      <c r="G180" s="106"/>
      <c r="H180" s="106"/>
      <c r="I180" s="106"/>
      <c r="V180">
        <f>+COUNTIF($W$1:W180,$S$1)</f>
        <v>0</v>
      </c>
      <c r="W180">
        <f>+'III. Presupuesto x actividad'!F180</f>
        <v>0</v>
      </c>
      <c r="X180" t="str">
        <f>+'III. Presupuesto x actividad'!E180</f>
        <v>4.3.R2</v>
      </c>
      <c r="Y180" t="str">
        <f>+'III. Presupuesto x actividad'!$B$179</f>
        <v/>
      </c>
      <c r="Z180" s="54">
        <f>+'III. Presupuesto x actividad'!G180</f>
        <v>0</v>
      </c>
    </row>
    <row r="181" spans="1:26" ht="14.5" customHeight="1" x14ac:dyDescent="0.35">
      <c r="A181" s="48">
        <v>180</v>
      </c>
      <c r="B181" s="136" t="str">
        <f t="shared" si="6"/>
        <v/>
      </c>
      <c r="C181" s="136" t="str">
        <f t="shared" si="7"/>
        <v/>
      </c>
      <c r="D181" s="137" t="str">
        <f t="shared" si="8"/>
        <v/>
      </c>
      <c r="E181" s="106"/>
      <c r="F181" s="106"/>
      <c r="G181" s="106"/>
      <c r="H181" s="106"/>
      <c r="I181" s="106"/>
      <c r="V181">
        <f>+COUNTIF($W$1:W181,$S$1)</f>
        <v>0</v>
      </c>
      <c r="W181">
        <f>+'III. Presupuesto x actividad'!F181</f>
        <v>0</v>
      </c>
      <c r="X181" t="str">
        <f>+'III. Presupuesto x actividad'!E181</f>
        <v>4.3.R3</v>
      </c>
      <c r="Y181" t="str">
        <f>+'III. Presupuesto x actividad'!$B$179</f>
        <v/>
      </c>
      <c r="Z181" s="54">
        <f>+'III. Presupuesto x actividad'!G181</f>
        <v>0</v>
      </c>
    </row>
    <row r="182" spans="1:26" ht="14.5" customHeight="1" x14ac:dyDescent="0.35">
      <c r="A182" s="48">
        <v>181</v>
      </c>
      <c r="B182" s="136" t="str">
        <f t="shared" si="6"/>
        <v/>
      </c>
      <c r="C182" s="136" t="str">
        <f t="shared" si="7"/>
        <v/>
      </c>
      <c r="D182" s="137" t="str">
        <f t="shared" si="8"/>
        <v/>
      </c>
      <c r="E182" s="106"/>
      <c r="F182" s="106"/>
      <c r="G182" s="106"/>
      <c r="H182" s="106"/>
      <c r="I182" s="106"/>
      <c r="V182">
        <f>+COUNTIF($W$1:W182,$S$1)</f>
        <v>0</v>
      </c>
      <c r="W182">
        <f>+'III. Presupuesto x actividad'!F182</f>
        <v>0</v>
      </c>
      <c r="X182" t="str">
        <f>+'III. Presupuesto x actividad'!E182</f>
        <v>4.3.R4</v>
      </c>
      <c r="Y182" t="str">
        <f>+'III. Presupuesto x actividad'!$B$179</f>
        <v/>
      </c>
      <c r="Z182" s="54">
        <f>+'III. Presupuesto x actividad'!G182</f>
        <v>0</v>
      </c>
    </row>
    <row r="183" spans="1:26" ht="14.5" customHeight="1" x14ac:dyDescent="0.35">
      <c r="A183" s="48">
        <v>182</v>
      </c>
      <c r="B183" s="136" t="str">
        <f t="shared" si="6"/>
        <v/>
      </c>
      <c r="C183" s="136" t="str">
        <f t="shared" si="7"/>
        <v/>
      </c>
      <c r="D183" s="137" t="str">
        <f t="shared" si="8"/>
        <v/>
      </c>
      <c r="E183" s="106"/>
      <c r="F183" s="106"/>
      <c r="G183" s="106"/>
      <c r="H183" s="106"/>
      <c r="I183" s="106"/>
      <c r="V183">
        <f>+COUNTIF($W$1:W183,$S$1)</f>
        <v>0</v>
      </c>
      <c r="W183">
        <f>+'III. Presupuesto x actividad'!F183</f>
        <v>0</v>
      </c>
      <c r="X183" t="str">
        <f>+'III. Presupuesto x actividad'!E183</f>
        <v>4.3.R5</v>
      </c>
      <c r="Y183" t="str">
        <f>+'III. Presupuesto x actividad'!$B$179</f>
        <v/>
      </c>
      <c r="Z183" s="54">
        <f>+'III. Presupuesto x actividad'!G183</f>
        <v>0</v>
      </c>
    </row>
    <row r="184" spans="1:26" ht="14.5" customHeight="1" x14ac:dyDescent="0.35">
      <c r="A184" s="48">
        <v>183</v>
      </c>
      <c r="B184" s="136" t="str">
        <f t="shared" si="6"/>
        <v/>
      </c>
      <c r="C184" s="136" t="str">
        <f t="shared" si="7"/>
        <v/>
      </c>
      <c r="D184" s="137" t="str">
        <f t="shared" si="8"/>
        <v/>
      </c>
      <c r="E184" s="106"/>
      <c r="F184" s="106"/>
      <c r="G184" s="106"/>
      <c r="H184" s="106"/>
      <c r="I184" s="106"/>
      <c r="V184">
        <f>+COUNTIF($W$1:W184,$S$1)</f>
        <v>0</v>
      </c>
      <c r="W184">
        <f>+'III. Presupuesto x actividad'!F184</f>
        <v>0</v>
      </c>
      <c r="X184" t="str">
        <f>+'III. Presupuesto x actividad'!E184</f>
        <v>4.3.R6</v>
      </c>
      <c r="Y184" t="str">
        <f>+'III. Presupuesto x actividad'!$B$179</f>
        <v/>
      </c>
      <c r="Z184" s="54">
        <f>+'III. Presupuesto x actividad'!G184</f>
        <v>0</v>
      </c>
    </row>
    <row r="185" spans="1:26" ht="14.5" customHeight="1" x14ac:dyDescent="0.35">
      <c r="A185" s="48">
        <v>184</v>
      </c>
      <c r="B185" s="136" t="str">
        <f t="shared" si="6"/>
        <v/>
      </c>
      <c r="C185" s="136" t="str">
        <f t="shared" si="7"/>
        <v/>
      </c>
      <c r="D185" s="137" t="str">
        <f t="shared" si="8"/>
        <v/>
      </c>
      <c r="E185" s="106"/>
      <c r="F185" s="106"/>
      <c r="G185" s="106"/>
      <c r="H185" s="106"/>
      <c r="I185" s="106"/>
      <c r="V185">
        <f>+COUNTIF($W$1:W185,$S$1)</f>
        <v>0</v>
      </c>
      <c r="W185">
        <f>+'III. Presupuesto x actividad'!F185</f>
        <v>0</v>
      </c>
      <c r="X185" s="47" t="str">
        <f>+'III. Presupuesto x actividad'!E185</f>
        <v>4.4.R1</v>
      </c>
      <c r="Y185" s="47" t="str">
        <f>+'III. Presupuesto x actividad'!$B$185</f>
        <v/>
      </c>
      <c r="Z185" s="54">
        <f>+'III. Presupuesto x actividad'!G185</f>
        <v>0</v>
      </c>
    </row>
    <row r="186" spans="1:26" ht="14.5" customHeight="1" x14ac:dyDescent="0.35">
      <c r="A186" s="48">
        <v>185</v>
      </c>
      <c r="B186" s="136" t="str">
        <f t="shared" si="6"/>
        <v/>
      </c>
      <c r="C186" s="136" t="str">
        <f t="shared" si="7"/>
        <v/>
      </c>
      <c r="D186" s="137" t="str">
        <f t="shared" si="8"/>
        <v/>
      </c>
      <c r="E186" s="106"/>
      <c r="F186" s="106"/>
      <c r="G186" s="106"/>
      <c r="H186" s="106"/>
      <c r="I186" s="106"/>
      <c r="V186">
        <f>+COUNTIF($W$1:W186,$S$1)</f>
        <v>0</v>
      </c>
      <c r="W186">
        <f>+'III. Presupuesto x actividad'!F186</f>
        <v>0</v>
      </c>
      <c r="X186" t="str">
        <f>+'III. Presupuesto x actividad'!E186</f>
        <v>4.4.R2</v>
      </c>
      <c r="Y186" t="str">
        <f>+'III. Presupuesto x actividad'!$B$185</f>
        <v/>
      </c>
      <c r="Z186" s="54">
        <f>+'III. Presupuesto x actividad'!G186</f>
        <v>0</v>
      </c>
    </row>
    <row r="187" spans="1:26" ht="14.5" customHeight="1" x14ac:dyDescent="0.35">
      <c r="A187" s="48">
        <v>186</v>
      </c>
      <c r="B187" s="136" t="str">
        <f t="shared" si="6"/>
        <v/>
      </c>
      <c r="C187" s="136" t="str">
        <f t="shared" si="7"/>
        <v/>
      </c>
      <c r="D187" s="137" t="str">
        <f t="shared" si="8"/>
        <v/>
      </c>
      <c r="E187" s="106"/>
      <c r="F187" s="106"/>
      <c r="G187" s="106"/>
      <c r="H187" s="106"/>
      <c r="I187" s="106"/>
      <c r="V187">
        <f>+COUNTIF($W$1:W187,$S$1)</f>
        <v>0</v>
      </c>
      <c r="W187">
        <f>+'III. Presupuesto x actividad'!F187</f>
        <v>0</v>
      </c>
      <c r="X187" t="str">
        <f>+'III. Presupuesto x actividad'!E187</f>
        <v>4.4.R3</v>
      </c>
      <c r="Y187" t="str">
        <f>+'III. Presupuesto x actividad'!$B$185</f>
        <v/>
      </c>
      <c r="Z187" s="54">
        <f>+'III. Presupuesto x actividad'!G187</f>
        <v>0</v>
      </c>
    </row>
    <row r="188" spans="1:26" ht="14.5" customHeight="1" x14ac:dyDescent="0.35">
      <c r="A188" s="48">
        <v>187</v>
      </c>
      <c r="B188" s="136" t="str">
        <f t="shared" si="6"/>
        <v/>
      </c>
      <c r="C188" s="136" t="str">
        <f t="shared" si="7"/>
        <v/>
      </c>
      <c r="D188" s="137" t="str">
        <f t="shared" si="8"/>
        <v/>
      </c>
      <c r="E188" s="106"/>
      <c r="F188" s="106"/>
      <c r="G188" s="106"/>
      <c r="H188" s="106"/>
      <c r="I188" s="106"/>
      <c r="V188">
        <f>+COUNTIF($W$1:W188,$S$1)</f>
        <v>0</v>
      </c>
      <c r="W188">
        <f>+'III. Presupuesto x actividad'!F188</f>
        <v>0</v>
      </c>
      <c r="X188" t="str">
        <f>+'III. Presupuesto x actividad'!E188</f>
        <v>4.4.R4</v>
      </c>
      <c r="Y188" t="str">
        <f>+'III. Presupuesto x actividad'!$B$185</f>
        <v/>
      </c>
      <c r="Z188" s="54">
        <f>+'III. Presupuesto x actividad'!G188</f>
        <v>0</v>
      </c>
    </row>
    <row r="189" spans="1:26" ht="14.5" customHeight="1" x14ac:dyDescent="0.35">
      <c r="A189" s="48">
        <v>188</v>
      </c>
      <c r="B189" s="136" t="str">
        <f t="shared" si="6"/>
        <v/>
      </c>
      <c r="C189" s="136" t="str">
        <f t="shared" si="7"/>
        <v/>
      </c>
      <c r="D189" s="137" t="str">
        <f t="shared" si="8"/>
        <v/>
      </c>
      <c r="E189" s="106"/>
      <c r="F189" s="106"/>
      <c r="G189" s="106"/>
      <c r="H189" s="106"/>
      <c r="I189" s="106"/>
      <c r="V189">
        <f>+COUNTIF($W$1:W189,$S$1)</f>
        <v>0</v>
      </c>
      <c r="W189">
        <f>+'III. Presupuesto x actividad'!F189</f>
        <v>0</v>
      </c>
      <c r="X189" t="str">
        <f>+'III. Presupuesto x actividad'!E189</f>
        <v>4.4.R5</v>
      </c>
      <c r="Y189" t="str">
        <f>+'III. Presupuesto x actividad'!$B$185</f>
        <v/>
      </c>
      <c r="Z189" s="54">
        <f>+'III. Presupuesto x actividad'!G189</f>
        <v>0</v>
      </c>
    </row>
    <row r="190" spans="1:26" ht="14.5" customHeight="1" x14ac:dyDescent="0.35">
      <c r="A190" s="48">
        <v>189</v>
      </c>
      <c r="B190" s="136" t="str">
        <f t="shared" si="6"/>
        <v/>
      </c>
      <c r="C190" s="136" t="str">
        <f t="shared" si="7"/>
        <v/>
      </c>
      <c r="D190" s="137" t="str">
        <f t="shared" si="8"/>
        <v/>
      </c>
      <c r="E190" s="106"/>
      <c r="F190" s="106"/>
      <c r="G190" s="106"/>
      <c r="H190" s="106"/>
      <c r="I190" s="106"/>
      <c r="V190">
        <f>+COUNTIF($W$1:W190,$S$1)</f>
        <v>0</v>
      </c>
      <c r="W190">
        <f>+'III. Presupuesto x actividad'!F190</f>
        <v>0</v>
      </c>
      <c r="X190" t="str">
        <f>+'III. Presupuesto x actividad'!E190</f>
        <v>4.4.R6</v>
      </c>
      <c r="Y190" t="str">
        <f>+'III. Presupuesto x actividad'!$B$185</f>
        <v/>
      </c>
      <c r="Z190" s="54">
        <f>+'III. Presupuesto x actividad'!G190</f>
        <v>0</v>
      </c>
    </row>
    <row r="191" spans="1:26" ht="14.5" customHeight="1" x14ac:dyDescent="0.35">
      <c r="A191" s="48">
        <v>190</v>
      </c>
      <c r="B191" s="136" t="str">
        <f t="shared" si="6"/>
        <v/>
      </c>
      <c r="C191" s="136" t="str">
        <f t="shared" si="7"/>
        <v/>
      </c>
      <c r="D191" s="137" t="str">
        <f t="shared" si="8"/>
        <v/>
      </c>
      <c r="E191" s="106"/>
      <c r="F191" s="106"/>
      <c r="G191" s="106"/>
      <c r="H191" s="106"/>
      <c r="I191" s="106"/>
      <c r="V191">
        <f>+COUNTIF($W$1:W191,$S$1)</f>
        <v>0</v>
      </c>
      <c r="W191">
        <f>+'III. Presupuesto x actividad'!F191</f>
        <v>0</v>
      </c>
      <c r="X191" s="47" t="str">
        <f>+'III. Presupuesto x actividad'!E191</f>
        <v>4.5.R1</v>
      </c>
      <c r="Y191" s="47" t="str">
        <f>+'III. Presupuesto x actividad'!$B$191</f>
        <v/>
      </c>
      <c r="Z191" s="54">
        <f>+'III. Presupuesto x actividad'!G191</f>
        <v>0</v>
      </c>
    </row>
    <row r="192" spans="1:26" ht="14.5" customHeight="1" x14ac:dyDescent="0.35">
      <c r="A192" s="48">
        <v>191</v>
      </c>
      <c r="B192" s="136" t="str">
        <f t="shared" si="6"/>
        <v/>
      </c>
      <c r="C192" s="136" t="str">
        <f t="shared" si="7"/>
        <v/>
      </c>
      <c r="D192" s="137" t="str">
        <f t="shared" si="8"/>
        <v/>
      </c>
      <c r="E192" s="106"/>
      <c r="F192" s="106"/>
      <c r="G192" s="106"/>
      <c r="H192" s="106"/>
      <c r="I192" s="106"/>
      <c r="V192">
        <f>+COUNTIF($W$1:W192,$S$1)</f>
        <v>0</v>
      </c>
      <c r="W192">
        <f>+'III. Presupuesto x actividad'!F192</f>
        <v>0</v>
      </c>
      <c r="X192" t="str">
        <f>+'III. Presupuesto x actividad'!E192</f>
        <v>4.5.R2</v>
      </c>
      <c r="Y192" t="str">
        <f>+'III. Presupuesto x actividad'!$B$191</f>
        <v/>
      </c>
      <c r="Z192" s="54">
        <f>+'III. Presupuesto x actividad'!G192</f>
        <v>0</v>
      </c>
    </row>
    <row r="193" spans="1:26" ht="14.5" customHeight="1" x14ac:dyDescent="0.35">
      <c r="A193" s="48">
        <v>192</v>
      </c>
      <c r="B193" s="136" t="str">
        <f t="shared" si="6"/>
        <v/>
      </c>
      <c r="C193" s="136" t="str">
        <f t="shared" si="7"/>
        <v/>
      </c>
      <c r="D193" s="137" t="str">
        <f t="shared" si="8"/>
        <v/>
      </c>
      <c r="E193" s="106"/>
      <c r="F193" s="106"/>
      <c r="G193" s="106"/>
      <c r="H193" s="106"/>
      <c r="I193" s="106"/>
      <c r="V193">
        <f>+COUNTIF($W$1:W193,$S$1)</f>
        <v>0</v>
      </c>
      <c r="W193">
        <f>+'III. Presupuesto x actividad'!F193</f>
        <v>0</v>
      </c>
      <c r="X193" t="str">
        <f>+'III. Presupuesto x actividad'!E193</f>
        <v>4.5.R3</v>
      </c>
      <c r="Y193" t="str">
        <f>+'III. Presupuesto x actividad'!$B$191</f>
        <v/>
      </c>
      <c r="Z193" s="54">
        <f>+'III. Presupuesto x actividad'!G193</f>
        <v>0</v>
      </c>
    </row>
    <row r="194" spans="1:26" ht="14.5" customHeight="1" x14ac:dyDescent="0.35">
      <c r="A194" s="48">
        <v>193</v>
      </c>
      <c r="B194" s="136" t="str">
        <f t="shared" ref="B194:B217" si="9">+IFERROR(VLOOKUP(A194,$V$2:$Y$571,3,FALSE),"")</f>
        <v/>
      </c>
      <c r="C194" s="136" t="str">
        <f t="shared" ref="C194:C217" si="10">IFERROR(VLOOKUP(A194,$V$2:$Y$571,4,FALSE),"")</f>
        <v/>
      </c>
      <c r="D194" s="137" t="str">
        <f t="shared" ref="D194:D217" si="11">IFERROR(VLOOKUP(A194,$V$2:$Z$571,5,FALSE),"")</f>
        <v/>
      </c>
      <c r="E194" s="106"/>
      <c r="F194" s="106"/>
      <c r="G194" s="106"/>
      <c r="H194" s="106"/>
      <c r="I194" s="106"/>
      <c r="V194">
        <f>+COUNTIF($W$1:W194,$S$1)</f>
        <v>0</v>
      </c>
      <c r="W194">
        <f>+'III. Presupuesto x actividad'!F194</f>
        <v>0</v>
      </c>
      <c r="X194" t="str">
        <f>+'III. Presupuesto x actividad'!E194</f>
        <v>4.5.R4</v>
      </c>
      <c r="Y194" t="str">
        <f>+'III. Presupuesto x actividad'!$B$191</f>
        <v/>
      </c>
      <c r="Z194" s="54">
        <f>+'III. Presupuesto x actividad'!G194</f>
        <v>0</v>
      </c>
    </row>
    <row r="195" spans="1:26" ht="14.5" customHeight="1" x14ac:dyDescent="0.35">
      <c r="A195" s="48">
        <v>194</v>
      </c>
      <c r="B195" s="136" t="str">
        <f t="shared" si="9"/>
        <v/>
      </c>
      <c r="C195" s="136" t="str">
        <f t="shared" si="10"/>
        <v/>
      </c>
      <c r="D195" s="137" t="str">
        <f t="shared" si="11"/>
        <v/>
      </c>
      <c r="E195" s="106"/>
      <c r="F195" s="106"/>
      <c r="G195" s="106"/>
      <c r="H195" s="106"/>
      <c r="I195" s="106"/>
      <c r="V195">
        <f>+COUNTIF($W$1:W195,$S$1)</f>
        <v>0</v>
      </c>
      <c r="W195">
        <f>+'III. Presupuesto x actividad'!F195</f>
        <v>0</v>
      </c>
      <c r="X195" t="str">
        <f>+'III. Presupuesto x actividad'!E195</f>
        <v>4.5.R5</v>
      </c>
      <c r="Y195" t="str">
        <f>+'III. Presupuesto x actividad'!$B$191</f>
        <v/>
      </c>
      <c r="Z195" s="54">
        <f>+'III. Presupuesto x actividad'!G195</f>
        <v>0</v>
      </c>
    </row>
    <row r="196" spans="1:26" ht="14.5" customHeight="1" x14ac:dyDescent="0.35">
      <c r="A196" s="48">
        <v>195</v>
      </c>
      <c r="B196" s="136" t="str">
        <f t="shared" si="9"/>
        <v/>
      </c>
      <c r="C196" s="136" t="str">
        <f t="shared" si="10"/>
        <v/>
      </c>
      <c r="D196" s="137" t="str">
        <f t="shared" si="11"/>
        <v/>
      </c>
      <c r="E196" s="106"/>
      <c r="F196" s="106"/>
      <c r="G196" s="106"/>
      <c r="H196" s="106"/>
      <c r="I196" s="106"/>
      <c r="V196">
        <f>+COUNTIF($W$1:W196,$S$1)</f>
        <v>0</v>
      </c>
      <c r="W196">
        <f>+'III. Presupuesto x actividad'!F196</f>
        <v>0</v>
      </c>
      <c r="X196" t="str">
        <f>+'III. Presupuesto x actividad'!E196</f>
        <v>4.5.R6</v>
      </c>
      <c r="Y196" t="str">
        <f>+'III. Presupuesto x actividad'!$B$191</f>
        <v/>
      </c>
      <c r="Z196" s="54">
        <f>+'III. Presupuesto x actividad'!G196</f>
        <v>0</v>
      </c>
    </row>
    <row r="197" spans="1:26" ht="14.5" customHeight="1" x14ac:dyDescent="0.35">
      <c r="A197" s="48">
        <v>196</v>
      </c>
      <c r="B197" s="136" t="str">
        <f t="shared" si="9"/>
        <v/>
      </c>
      <c r="C197" s="136" t="str">
        <f t="shared" si="10"/>
        <v/>
      </c>
      <c r="D197" s="137" t="str">
        <f t="shared" si="11"/>
        <v/>
      </c>
      <c r="E197" s="106"/>
      <c r="F197" s="106"/>
      <c r="G197" s="106"/>
      <c r="H197" s="106"/>
      <c r="I197" s="106"/>
      <c r="V197">
        <f>+COUNTIF($W$1:W197,$S$1)</f>
        <v>0</v>
      </c>
      <c r="W197">
        <f>+'III. Presupuesto x actividad'!F197</f>
        <v>0</v>
      </c>
      <c r="X197" s="47" t="str">
        <f>+'III. Presupuesto x actividad'!E197</f>
        <v>4.6.R1</v>
      </c>
      <c r="Y197" s="47" t="str">
        <f>+'III. Presupuesto x actividad'!$B$197</f>
        <v/>
      </c>
      <c r="Z197" s="54">
        <f>+'III. Presupuesto x actividad'!G197</f>
        <v>0</v>
      </c>
    </row>
    <row r="198" spans="1:26" ht="14.5" customHeight="1" x14ac:dyDescent="0.35">
      <c r="A198" s="48">
        <v>197</v>
      </c>
      <c r="B198" s="136" t="str">
        <f t="shared" si="9"/>
        <v/>
      </c>
      <c r="C198" s="136" t="str">
        <f t="shared" si="10"/>
        <v/>
      </c>
      <c r="D198" s="137" t="str">
        <f t="shared" si="11"/>
        <v/>
      </c>
      <c r="E198" s="106"/>
      <c r="F198" s="106"/>
      <c r="G198" s="106"/>
      <c r="H198" s="106"/>
      <c r="I198" s="106"/>
      <c r="V198">
        <f>+COUNTIF($W$1:W198,$S$1)</f>
        <v>0</v>
      </c>
      <c r="W198">
        <f>+'III. Presupuesto x actividad'!F198</f>
        <v>0</v>
      </c>
      <c r="X198" t="str">
        <f>+'III. Presupuesto x actividad'!E198</f>
        <v>4.6.R2</v>
      </c>
      <c r="Z198" s="54">
        <f>+'III. Presupuesto x actividad'!G198</f>
        <v>0</v>
      </c>
    </row>
    <row r="199" spans="1:26" ht="14.5" customHeight="1" x14ac:dyDescent="0.35">
      <c r="A199" s="48">
        <v>198</v>
      </c>
      <c r="B199" s="136" t="str">
        <f t="shared" si="9"/>
        <v/>
      </c>
      <c r="C199" s="136" t="str">
        <f t="shared" si="10"/>
        <v/>
      </c>
      <c r="D199" s="137" t="str">
        <f t="shared" si="11"/>
        <v/>
      </c>
      <c r="E199" s="106"/>
      <c r="F199" s="106"/>
      <c r="G199" s="106"/>
      <c r="H199" s="106"/>
      <c r="I199" s="106"/>
      <c r="V199">
        <f>+COUNTIF($W$1:W199,$S$1)</f>
        <v>0</v>
      </c>
      <c r="W199">
        <f>+'III. Presupuesto x actividad'!F199</f>
        <v>0</v>
      </c>
      <c r="X199" t="str">
        <f>+'III. Presupuesto x actividad'!E199</f>
        <v>4.6.R3</v>
      </c>
      <c r="Z199" s="54">
        <f>+'III. Presupuesto x actividad'!G199</f>
        <v>0</v>
      </c>
    </row>
    <row r="200" spans="1:26" ht="14.5" customHeight="1" x14ac:dyDescent="0.35">
      <c r="A200" s="48">
        <v>199</v>
      </c>
      <c r="B200" s="136" t="str">
        <f t="shared" si="9"/>
        <v/>
      </c>
      <c r="C200" s="136" t="str">
        <f t="shared" si="10"/>
        <v/>
      </c>
      <c r="D200" s="137" t="str">
        <f t="shared" si="11"/>
        <v/>
      </c>
      <c r="E200" s="106"/>
      <c r="F200" s="106"/>
      <c r="G200" s="106"/>
      <c r="H200" s="106"/>
      <c r="I200" s="106"/>
      <c r="V200">
        <f>+COUNTIF($W$1:W200,$S$1)</f>
        <v>0</v>
      </c>
      <c r="W200">
        <f>+'III. Presupuesto x actividad'!F200</f>
        <v>0</v>
      </c>
      <c r="X200" t="str">
        <f>+'III. Presupuesto x actividad'!E200</f>
        <v>4.6.R4</v>
      </c>
      <c r="Z200" s="54">
        <f>+'III. Presupuesto x actividad'!G200</f>
        <v>0</v>
      </c>
    </row>
    <row r="201" spans="1:26" ht="14.5" customHeight="1" x14ac:dyDescent="0.35">
      <c r="A201" s="48">
        <v>200</v>
      </c>
      <c r="B201" s="136" t="str">
        <f t="shared" si="9"/>
        <v/>
      </c>
      <c r="C201" s="136" t="str">
        <f t="shared" si="10"/>
        <v/>
      </c>
      <c r="D201" s="137" t="str">
        <f t="shared" si="11"/>
        <v/>
      </c>
      <c r="E201" s="106"/>
      <c r="F201" s="106"/>
      <c r="G201" s="106"/>
      <c r="H201" s="106"/>
      <c r="I201" s="106"/>
      <c r="V201">
        <f>+COUNTIF($W$1:W201,$S$1)</f>
        <v>0</v>
      </c>
      <c r="W201">
        <f>+'III. Presupuesto x actividad'!F201</f>
        <v>0</v>
      </c>
      <c r="X201" t="str">
        <f>+'III. Presupuesto x actividad'!E201</f>
        <v>4.6.R5</v>
      </c>
      <c r="Z201" s="54">
        <f>+'III. Presupuesto x actividad'!G201</f>
        <v>0</v>
      </c>
    </row>
    <row r="202" spans="1:26" ht="14.5" customHeight="1" x14ac:dyDescent="0.35">
      <c r="A202" s="48">
        <v>201</v>
      </c>
      <c r="B202" s="136" t="str">
        <f t="shared" si="9"/>
        <v/>
      </c>
      <c r="C202" s="136" t="str">
        <f t="shared" si="10"/>
        <v/>
      </c>
      <c r="D202" s="137" t="str">
        <f t="shared" si="11"/>
        <v/>
      </c>
      <c r="E202" s="106"/>
      <c r="F202" s="106"/>
      <c r="G202" s="106"/>
      <c r="H202" s="106"/>
      <c r="I202" s="106"/>
      <c r="V202">
        <f>+COUNTIF($W$1:W202,$S$1)</f>
        <v>0</v>
      </c>
      <c r="W202">
        <f>+'III. Presupuesto x actividad'!F202</f>
        <v>0</v>
      </c>
      <c r="X202" t="str">
        <f>+'III. Presupuesto x actividad'!E202</f>
        <v>4.6.R6</v>
      </c>
      <c r="Z202" s="54">
        <f>+'III. Presupuesto x actividad'!G202</f>
        <v>0</v>
      </c>
    </row>
    <row r="203" spans="1:26" ht="14.5" customHeight="1" x14ac:dyDescent="0.35">
      <c r="A203" s="48">
        <v>202</v>
      </c>
      <c r="B203" s="136" t="str">
        <f t="shared" si="9"/>
        <v/>
      </c>
      <c r="C203" s="136" t="str">
        <f t="shared" si="10"/>
        <v/>
      </c>
      <c r="D203" s="137" t="str">
        <f t="shared" si="11"/>
        <v/>
      </c>
      <c r="E203" s="106"/>
      <c r="F203" s="106"/>
      <c r="G203" s="106"/>
      <c r="H203" s="106"/>
      <c r="I203" s="106"/>
      <c r="V203">
        <f>+COUNTIF($W$1:W203,$S$1)</f>
        <v>0</v>
      </c>
      <c r="W203">
        <f>+'III. Presupuesto x actividad'!F203</f>
        <v>0</v>
      </c>
      <c r="X203" s="47" t="str">
        <f>+'III. Presupuesto x actividad'!E203</f>
        <v>4.7.R1</v>
      </c>
      <c r="Y203" s="47" t="str">
        <f>+'III. Presupuesto x actividad'!$B$203</f>
        <v/>
      </c>
      <c r="Z203" s="54">
        <f>+'III. Presupuesto x actividad'!G203</f>
        <v>0</v>
      </c>
    </row>
    <row r="204" spans="1:26" ht="14.5" customHeight="1" x14ac:dyDescent="0.35">
      <c r="A204" s="48">
        <v>203</v>
      </c>
      <c r="B204" s="136" t="str">
        <f t="shared" si="9"/>
        <v/>
      </c>
      <c r="C204" s="136" t="str">
        <f t="shared" si="10"/>
        <v/>
      </c>
      <c r="D204" s="137" t="str">
        <f t="shared" si="11"/>
        <v/>
      </c>
      <c r="E204" s="106"/>
      <c r="F204" s="106"/>
      <c r="G204" s="106"/>
      <c r="H204" s="106"/>
      <c r="I204" s="106"/>
      <c r="V204">
        <f>+COUNTIF($W$1:W204,$S$1)</f>
        <v>0</v>
      </c>
      <c r="W204">
        <f>+'III. Presupuesto x actividad'!F204</f>
        <v>0</v>
      </c>
      <c r="X204" t="str">
        <f>+'III. Presupuesto x actividad'!E204</f>
        <v>4.7.R2</v>
      </c>
      <c r="Y204" t="str">
        <f>+'III. Presupuesto x actividad'!$B$203</f>
        <v/>
      </c>
      <c r="Z204" s="54">
        <f>+'III. Presupuesto x actividad'!G204</f>
        <v>0</v>
      </c>
    </row>
    <row r="205" spans="1:26" ht="14.5" customHeight="1" x14ac:dyDescent="0.35">
      <c r="A205" s="48">
        <v>204</v>
      </c>
      <c r="B205" s="136" t="str">
        <f t="shared" si="9"/>
        <v/>
      </c>
      <c r="C205" s="136" t="str">
        <f t="shared" si="10"/>
        <v/>
      </c>
      <c r="D205" s="137" t="str">
        <f t="shared" si="11"/>
        <v/>
      </c>
      <c r="E205" s="106"/>
      <c r="F205" s="106"/>
      <c r="G205" s="106"/>
      <c r="H205" s="106"/>
      <c r="I205" s="106"/>
      <c r="V205">
        <f>+COUNTIF($W$1:W205,$S$1)</f>
        <v>0</v>
      </c>
      <c r="W205">
        <f>+'III. Presupuesto x actividad'!F205</f>
        <v>0</v>
      </c>
      <c r="X205" t="str">
        <f>+'III. Presupuesto x actividad'!E205</f>
        <v>4.7.R3</v>
      </c>
      <c r="Y205" t="str">
        <f>+'III. Presupuesto x actividad'!$B$203</f>
        <v/>
      </c>
      <c r="Z205" s="54">
        <f>+'III. Presupuesto x actividad'!G205</f>
        <v>0</v>
      </c>
    </row>
    <row r="206" spans="1:26" ht="14.5" customHeight="1" x14ac:dyDescent="0.35">
      <c r="A206" s="48">
        <v>205</v>
      </c>
      <c r="B206" s="136" t="str">
        <f t="shared" si="9"/>
        <v/>
      </c>
      <c r="C206" s="136" t="str">
        <f t="shared" si="10"/>
        <v/>
      </c>
      <c r="D206" s="137" t="str">
        <f t="shared" si="11"/>
        <v/>
      </c>
      <c r="E206" s="106"/>
      <c r="F206" s="106"/>
      <c r="G206" s="106"/>
      <c r="H206" s="106"/>
      <c r="I206" s="106"/>
      <c r="V206">
        <f>+COUNTIF($W$1:W206,$S$1)</f>
        <v>0</v>
      </c>
      <c r="W206">
        <f>+'III. Presupuesto x actividad'!F206</f>
        <v>0</v>
      </c>
      <c r="X206" t="str">
        <f>+'III. Presupuesto x actividad'!E206</f>
        <v>4.7.R4</v>
      </c>
      <c r="Y206" t="str">
        <f>+'III. Presupuesto x actividad'!$B$203</f>
        <v/>
      </c>
      <c r="Z206" s="54">
        <f>+'III. Presupuesto x actividad'!G206</f>
        <v>0</v>
      </c>
    </row>
    <row r="207" spans="1:26" ht="14.5" customHeight="1" x14ac:dyDescent="0.35">
      <c r="A207" s="48">
        <v>206</v>
      </c>
      <c r="B207" s="136" t="str">
        <f t="shared" si="9"/>
        <v/>
      </c>
      <c r="C207" s="136" t="str">
        <f t="shared" si="10"/>
        <v/>
      </c>
      <c r="D207" s="137" t="str">
        <f t="shared" si="11"/>
        <v/>
      </c>
      <c r="E207" s="106"/>
      <c r="F207" s="106"/>
      <c r="G207" s="106"/>
      <c r="H207" s="106"/>
      <c r="I207" s="106"/>
      <c r="V207">
        <f>+COUNTIF($W$1:W207,$S$1)</f>
        <v>0</v>
      </c>
      <c r="W207">
        <f>+'III. Presupuesto x actividad'!F207</f>
        <v>0</v>
      </c>
      <c r="X207" t="str">
        <f>+'III. Presupuesto x actividad'!E207</f>
        <v>4.7.R5</v>
      </c>
      <c r="Y207" t="str">
        <f>+'III. Presupuesto x actividad'!$B$203</f>
        <v/>
      </c>
      <c r="Z207" s="54">
        <f>+'III. Presupuesto x actividad'!G207</f>
        <v>0</v>
      </c>
    </row>
    <row r="208" spans="1:26" ht="14.5" customHeight="1" x14ac:dyDescent="0.35">
      <c r="A208" s="48">
        <v>207</v>
      </c>
      <c r="B208" s="136" t="str">
        <f t="shared" si="9"/>
        <v/>
      </c>
      <c r="C208" s="136" t="str">
        <f t="shared" si="10"/>
        <v/>
      </c>
      <c r="D208" s="137" t="str">
        <f t="shared" si="11"/>
        <v/>
      </c>
      <c r="E208" s="106"/>
      <c r="F208" s="106"/>
      <c r="G208" s="106"/>
      <c r="H208" s="106"/>
      <c r="I208" s="106"/>
      <c r="V208">
        <f>+COUNTIF($W$1:W208,$S$1)</f>
        <v>0</v>
      </c>
      <c r="W208">
        <f>+'III. Presupuesto x actividad'!F208</f>
        <v>0</v>
      </c>
      <c r="X208" t="str">
        <f>+'III. Presupuesto x actividad'!E208</f>
        <v>4.7.R6</v>
      </c>
      <c r="Y208" t="str">
        <f>+'III. Presupuesto x actividad'!$B$203</f>
        <v/>
      </c>
      <c r="Z208" s="54">
        <f>+'III. Presupuesto x actividad'!G208</f>
        <v>0</v>
      </c>
    </row>
    <row r="209" spans="1:26" ht="14.5" customHeight="1" x14ac:dyDescent="0.35">
      <c r="A209" s="48">
        <v>208</v>
      </c>
      <c r="B209" s="136" t="str">
        <f t="shared" si="9"/>
        <v/>
      </c>
      <c r="C209" s="136" t="str">
        <f t="shared" si="10"/>
        <v/>
      </c>
      <c r="D209" s="137" t="str">
        <f t="shared" si="11"/>
        <v/>
      </c>
      <c r="E209" s="106"/>
      <c r="F209" s="106"/>
      <c r="G209" s="106"/>
      <c r="H209" s="106"/>
      <c r="I209" s="106"/>
      <c r="V209">
        <f>+COUNTIF($W$1:W209,$S$1)</f>
        <v>0</v>
      </c>
      <c r="W209">
        <f>+'III. Presupuesto x actividad'!F209</f>
        <v>0</v>
      </c>
      <c r="X209" s="47" t="str">
        <f>+'III. Presupuesto x actividad'!E209</f>
        <v>4.8.R1</v>
      </c>
      <c r="Y209" s="47" t="str">
        <f>+'III. Presupuesto x actividad'!$B$209</f>
        <v/>
      </c>
      <c r="Z209" s="54">
        <f>+'III. Presupuesto x actividad'!G209</f>
        <v>0</v>
      </c>
    </row>
    <row r="210" spans="1:26" ht="14.5" customHeight="1" x14ac:dyDescent="0.35">
      <c r="A210" s="48">
        <v>209</v>
      </c>
      <c r="B210" s="136" t="str">
        <f t="shared" si="9"/>
        <v/>
      </c>
      <c r="C210" s="136" t="str">
        <f t="shared" si="10"/>
        <v/>
      </c>
      <c r="D210" s="137" t="str">
        <f t="shared" si="11"/>
        <v/>
      </c>
      <c r="E210" s="106"/>
      <c r="F210" s="106"/>
      <c r="G210" s="106"/>
      <c r="H210" s="106"/>
      <c r="I210" s="106"/>
      <c r="V210">
        <f>+COUNTIF($W$1:W210,$S$1)</f>
        <v>0</v>
      </c>
      <c r="W210">
        <f>+'III. Presupuesto x actividad'!F210</f>
        <v>0</v>
      </c>
      <c r="X210" t="str">
        <f>+'III. Presupuesto x actividad'!E210</f>
        <v>4.8.R2</v>
      </c>
      <c r="Y210" t="str">
        <f>+'III. Presupuesto x actividad'!$B$209</f>
        <v/>
      </c>
      <c r="Z210" s="54">
        <f>+'III. Presupuesto x actividad'!G210</f>
        <v>0</v>
      </c>
    </row>
    <row r="211" spans="1:26" ht="14.5" customHeight="1" x14ac:dyDescent="0.35">
      <c r="A211" s="48">
        <v>210</v>
      </c>
      <c r="B211" s="136" t="str">
        <f t="shared" si="9"/>
        <v/>
      </c>
      <c r="C211" s="136" t="str">
        <f t="shared" si="10"/>
        <v/>
      </c>
      <c r="D211" s="137" t="str">
        <f t="shared" si="11"/>
        <v/>
      </c>
      <c r="E211" s="106"/>
      <c r="F211" s="106"/>
      <c r="G211" s="106"/>
      <c r="H211" s="106"/>
      <c r="I211" s="106"/>
      <c r="V211">
        <f>+COUNTIF($W$1:W211,$S$1)</f>
        <v>0</v>
      </c>
      <c r="W211">
        <f>+'III. Presupuesto x actividad'!F211</f>
        <v>0</v>
      </c>
      <c r="X211" t="str">
        <f>+'III. Presupuesto x actividad'!E211</f>
        <v>4.8.R3</v>
      </c>
      <c r="Y211" t="str">
        <f>+'III. Presupuesto x actividad'!$B$209</f>
        <v/>
      </c>
      <c r="Z211" s="54">
        <f>+'III. Presupuesto x actividad'!G211</f>
        <v>0</v>
      </c>
    </row>
    <row r="212" spans="1:26" ht="14.5" customHeight="1" x14ac:dyDescent="0.35">
      <c r="A212" s="48">
        <v>211</v>
      </c>
      <c r="B212" s="136" t="str">
        <f t="shared" si="9"/>
        <v/>
      </c>
      <c r="C212" s="136" t="str">
        <f t="shared" si="10"/>
        <v/>
      </c>
      <c r="D212" s="137" t="str">
        <f t="shared" si="11"/>
        <v/>
      </c>
      <c r="E212" s="106"/>
      <c r="F212" s="106"/>
      <c r="G212" s="106"/>
      <c r="H212" s="106"/>
      <c r="I212" s="106"/>
      <c r="V212">
        <f>+COUNTIF($W$1:W212,$S$1)</f>
        <v>0</v>
      </c>
      <c r="W212">
        <f>+'III. Presupuesto x actividad'!F212</f>
        <v>0</v>
      </c>
      <c r="X212" t="str">
        <f>+'III. Presupuesto x actividad'!E212</f>
        <v>4.8.R4</v>
      </c>
      <c r="Y212" t="str">
        <f>+'III. Presupuesto x actividad'!$B$209</f>
        <v/>
      </c>
      <c r="Z212" s="54">
        <f>+'III. Presupuesto x actividad'!G212</f>
        <v>0</v>
      </c>
    </row>
    <row r="213" spans="1:26" ht="14.5" customHeight="1" x14ac:dyDescent="0.35">
      <c r="A213" s="48">
        <v>212</v>
      </c>
      <c r="B213" s="136" t="str">
        <f t="shared" si="9"/>
        <v/>
      </c>
      <c r="C213" s="136" t="str">
        <f t="shared" si="10"/>
        <v/>
      </c>
      <c r="D213" s="137" t="str">
        <f t="shared" si="11"/>
        <v/>
      </c>
      <c r="E213" s="106"/>
      <c r="F213" s="106"/>
      <c r="G213" s="106"/>
      <c r="H213" s="106"/>
      <c r="I213" s="106"/>
      <c r="V213">
        <f>+COUNTIF($W$1:W213,$S$1)</f>
        <v>0</v>
      </c>
      <c r="W213">
        <f>+'III. Presupuesto x actividad'!F213</f>
        <v>0</v>
      </c>
      <c r="X213" t="str">
        <f>+'III. Presupuesto x actividad'!E213</f>
        <v>4.8.R5</v>
      </c>
      <c r="Y213" t="str">
        <f>+'III. Presupuesto x actividad'!$B$209</f>
        <v/>
      </c>
      <c r="Z213" s="54">
        <f>+'III. Presupuesto x actividad'!G213</f>
        <v>0</v>
      </c>
    </row>
    <row r="214" spans="1:26" ht="14.5" customHeight="1" x14ac:dyDescent="0.35">
      <c r="A214" s="48">
        <v>213</v>
      </c>
      <c r="B214" s="136" t="str">
        <f t="shared" si="9"/>
        <v/>
      </c>
      <c r="C214" s="136" t="str">
        <f t="shared" si="10"/>
        <v/>
      </c>
      <c r="D214" s="137" t="str">
        <f t="shared" si="11"/>
        <v/>
      </c>
      <c r="E214" s="106"/>
      <c r="F214" s="106"/>
      <c r="G214" s="106"/>
      <c r="H214" s="106"/>
      <c r="I214" s="106"/>
      <c r="V214">
        <f>+COUNTIF($W$1:W214,$S$1)</f>
        <v>0</v>
      </c>
      <c r="W214">
        <f>+'III. Presupuesto x actividad'!F214</f>
        <v>0</v>
      </c>
      <c r="X214" t="str">
        <f>+'III. Presupuesto x actividad'!E214</f>
        <v>4.8.R6</v>
      </c>
      <c r="Y214" t="str">
        <f>+'III. Presupuesto x actividad'!$B$209</f>
        <v/>
      </c>
      <c r="Z214" s="54">
        <f>+'III. Presupuesto x actividad'!G214</f>
        <v>0</v>
      </c>
    </row>
    <row r="215" spans="1:26" ht="14.5" customHeight="1" x14ac:dyDescent="0.35">
      <c r="A215" s="48">
        <v>214</v>
      </c>
      <c r="B215" s="136" t="str">
        <f t="shared" si="9"/>
        <v/>
      </c>
      <c r="C215" s="136" t="str">
        <f t="shared" si="10"/>
        <v/>
      </c>
      <c r="D215" s="137" t="str">
        <f t="shared" si="11"/>
        <v/>
      </c>
      <c r="E215" s="106"/>
      <c r="F215" s="106"/>
      <c r="G215" s="106"/>
      <c r="H215" s="106"/>
      <c r="I215" s="106"/>
      <c r="V215">
        <f>+COUNTIF($W$1:W215,$S$1)</f>
        <v>0</v>
      </c>
      <c r="W215">
        <f>+'III. Presupuesto x actividad'!F215</f>
        <v>0</v>
      </c>
      <c r="X215" s="47" t="str">
        <f>+'III. Presupuesto x actividad'!E215</f>
        <v>4.9.R1</v>
      </c>
      <c r="Y215" s="47" t="str">
        <f>+'III. Presupuesto x actividad'!$B$215</f>
        <v/>
      </c>
      <c r="Z215" s="54">
        <f>+'III. Presupuesto x actividad'!G215</f>
        <v>0</v>
      </c>
    </row>
    <row r="216" spans="1:26" ht="14.5" customHeight="1" x14ac:dyDescent="0.35">
      <c r="A216" s="48">
        <v>215</v>
      </c>
      <c r="B216" s="136" t="str">
        <f t="shared" si="9"/>
        <v/>
      </c>
      <c r="C216" s="136" t="str">
        <f t="shared" si="10"/>
        <v/>
      </c>
      <c r="D216" s="137" t="str">
        <f t="shared" si="11"/>
        <v/>
      </c>
      <c r="E216" s="106"/>
      <c r="F216" s="106"/>
      <c r="G216" s="106"/>
      <c r="H216" s="106"/>
      <c r="I216" s="106"/>
      <c r="V216">
        <f>+COUNTIF($W$1:W216,$S$1)</f>
        <v>0</v>
      </c>
      <c r="W216">
        <f>+'III. Presupuesto x actividad'!F216</f>
        <v>0</v>
      </c>
      <c r="X216" t="str">
        <f>+'III. Presupuesto x actividad'!E216</f>
        <v>4.9.R2</v>
      </c>
      <c r="Y216" t="str">
        <f>+'III. Presupuesto x actividad'!$B$215</f>
        <v/>
      </c>
      <c r="Z216" s="54">
        <f>+'III. Presupuesto x actividad'!G216</f>
        <v>0</v>
      </c>
    </row>
    <row r="217" spans="1:26" ht="14.5" customHeight="1" x14ac:dyDescent="0.35">
      <c r="A217" s="48">
        <v>216</v>
      </c>
      <c r="B217" s="136" t="str">
        <f t="shared" si="9"/>
        <v/>
      </c>
      <c r="C217" s="136" t="str">
        <f t="shared" si="10"/>
        <v/>
      </c>
      <c r="D217" s="137" t="str">
        <f t="shared" si="11"/>
        <v/>
      </c>
      <c r="E217" s="106"/>
      <c r="F217" s="106"/>
      <c r="G217" s="106"/>
      <c r="H217" s="106"/>
      <c r="I217" s="106"/>
      <c r="V217">
        <f>+COUNTIF($W$1:W217,$S$1)</f>
        <v>0</v>
      </c>
      <c r="W217">
        <f>+'III. Presupuesto x actividad'!F217</f>
        <v>0</v>
      </c>
      <c r="X217" t="str">
        <f>+'III. Presupuesto x actividad'!E217</f>
        <v>4.9.R3</v>
      </c>
      <c r="Y217" t="str">
        <f>+'III. Presupuesto x actividad'!$B$215</f>
        <v/>
      </c>
      <c r="Z217" s="54">
        <f>+'III. Presupuesto x actividad'!G217</f>
        <v>0</v>
      </c>
    </row>
    <row r="218" spans="1:26" ht="14.5" customHeight="1" x14ac:dyDescent="0.35">
      <c r="V218">
        <f>+COUNTIF($W$1:W218,$S$1)</f>
        <v>0</v>
      </c>
      <c r="W218">
        <f>+'III. Presupuesto x actividad'!F218</f>
        <v>0</v>
      </c>
      <c r="X218" t="str">
        <f>+'III. Presupuesto x actividad'!E218</f>
        <v>4.9.R4</v>
      </c>
      <c r="Y218" t="str">
        <f>+'III. Presupuesto x actividad'!$B$215</f>
        <v/>
      </c>
      <c r="Z218" s="54">
        <f>+'III. Presupuesto x actividad'!G218</f>
        <v>0</v>
      </c>
    </row>
    <row r="219" spans="1:26" ht="14.5" customHeight="1" x14ac:dyDescent="0.35">
      <c r="V219">
        <f>+COUNTIF($W$1:W219,$S$1)</f>
        <v>0</v>
      </c>
      <c r="W219">
        <f>+'III. Presupuesto x actividad'!F219</f>
        <v>0</v>
      </c>
      <c r="X219" t="str">
        <f>+'III. Presupuesto x actividad'!E219</f>
        <v>4.9.R5</v>
      </c>
      <c r="Y219" t="str">
        <f>+'III. Presupuesto x actividad'!$B$215</f>
        <v/>
      </c>
      <c r="Z219" s="54">
        <f>+'III. Presupuesto x actividad'!G219</f>
        <v>0</v>
      </c>
    </row>
    <row r="220" spans="1:26" ht="14.5" customHeight="1" x14ac:dyDescent="0.35">
      <c r="V220">
        <f>+COUNTIF($W$1:W220,$S$1)</f>
        <v>0</v>
      </c>
      <c r="W220">
        <f>+'III. Presupuesto x actividad'!F220</f>
        <v>0</v>
      </c>
      <c r="X220" t="str">
        <f>+'III. Presupuesto x actividad'!E220</f>
        <v>4.9.R6</v>
      </c>
      <c r="Y220" t="str">
        <f>+'III. Presupuesto x actividad'!$B$215</f>
        <v/>
      </c>
      <c r="Z220" s="54">
        <f>+'III. Presupuesto x actividad'!G220</f>
        <v>0</v>
      </c>
    </row>
  </sheetData>
  <sheetProtection algorithmName="SHA-512" hashValue="+JENY0JXBvqPA5WRZkgx4V0j9aeD+2dBB+HVwkJZcNKvAjci2/9e0GgCDKRrkdFkO1xBOZ5V7vKNpTnGuIj1Yw==" saltValue="qeRAD0YpEdOE5+0/Y8kbHA==" spinCount="100000" sheet="1" objects="1" scenarios="1" formatCells="0"/>
  <mergeCells count="1">
    <mergeCell ref="J1:K1"/>
  </mergeCells>
  <dataValidations count="1">
    <dataValidation type="whole" allowBlank="1" showInputMessage="1" showErrorMessage="1" sqref="E2:H217" xr:uid="{00000000-0002-0000-0300-000000000000}">
      <formula1>0</formula1>
      <formula2>15000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Hoja4!$B$2:$B$5</xm:f>
          </x14:formula1>
          <xm:sqref>I2:I217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4A93D"/>
  </sheetPr>
  <dimension ref="A1:I13"/>
  <sheetViews>
    <sheetView showGridLines="0"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baseColWidth="10" defaultColWidth="11.453125" defaultRowHeight="14.5" x14ac:dyDescent="0.35"/>
  <cols>
    <col min="2" max="2" width="16.7265625" customWidth="1"/>
    <col min="3" max="4" width="55.453125" customWidth="1"/>
    <col min="5" max="5" width="42.81640625" customWidth="1"/>
  </cols>
  <sheetData>
    <row r="1" spans="1:9" ht="17.5" customHeight="1" thickBot="1" x14ac:dyDescent="0.4">
      <c r="A1" s="256" t="s">
        <v>146</v>
      </c>
      <c r="B1" s="257"/>
      <c r="C1" s="257"/>
      <c r="D1" s="258"/>
      <c r="E1" s="178"/>
      <c r="F1" s="247" t="s">
        <v>150</v>
      </c>
      <c r="G1" s="248"/>
      <c r="H1" s="248"/>
      <c r="I1" s="249"/>
    </row>
    <row r="2" spans="1:9" ht="16.5" customHeight="1" thickBot="1" x14ac:dyDescent="0.4">
      <c r="A2" s="259" t="s">
        <v>29</v>
      </c>
      <c r="B2" s="260" t="s">
        <v>100</v>
      </c>
      <c r="C2" s="65" t="s">
        <v>101</v>
      </c>
      <c r="D2" s="56" t="s">
        <v>102</v>
      </c>
      <c r="E2" s="180" t="s">
        <v>103</v>
      </c>
      <c r="F2" s="250"/>
      <c r="G2" s="251"/>
      <c r="H2" s="251"/>
      <c r="I2" s="252"/>
    </row>
    <row r="3" spans="1:9" ht="101.15" customHeight="1" thickBot="1" x14ac:dyDescent="0.4">
      <c r="A3" s="215"/>
      <c r="B3" s="215"/>
      <c r="C3" s="66" t="s">
        <v>104</v>
      </c>
      <c r="D3" s="57" t="s">
        <v>105</v>
      </c>
      <c r="E3" s="179" t="s">
        <v>106</v>
      </c>
      <c r="F3" s="253"/>
      <c r="G3" s="254"/>
      <c r="H3" s="254"/>
      <c r="I3" s="255"/>
    </row>
    <row r="4" spans="1:9" ht="31.5" customHeight="1" x14ac:dyDescent="0.35">
      <c r="A4" s="61">
        <v>1</v>
      </c>
      <c r="B4" s="19"/>
      <c r="C4" s="195" t="s">
        <v>123</v>
      </c>
      <c r="D4" s="11"/>
      <c r="E4" s="11"/>
    </row>
    <row r="5" spans="1:9" ht="25" customHeight="1" x14ac:dyDescent="0.35">
      <c r="A5" s="62">
        <v>2</v>
      </c>
      <c r="B5" s="68"/>
      <c r="C5" s="195" t="s">
        <v>126</v>
      </c>
      <c r="D5" s="59"/>
      <c r="E5" s="59"/>
    </row>
    <row r="6" spans="1:9" ht="25" customHeight="1" x14ac:dyDescent="0.35">
      <c r="A6" s="63">
        <v>3</v>
      </c>
      <c r="B6" s="43"/>
      <c r="C6" s="28"/>
      <c r="D6" s="12"/>
      <c r="E6" s="12"/>
    </row>
    <row r="7" spans="1:9" ht="25" customHeight="1" x14ac:dyDescent="0.35">
      <c r="A7" s="62">
        <v>4</v>
      </c>
      <c r="B7" s="68"/>
      <c r="C7" s="58"/>
      <c r="D7" s="59"/>
      <c r="E7" s="59"/>
    </row>
    <row r="8" spans="1:9" ht="25" customHeight="1" x14ac:dyDescent="0.35">
      <c r="A8" s="63">
        <v>5</v>
      </c>
      <c r="B8" s="43"/>
      <c r="C8" s="28"/>
      <c r="D8" s="12"/>
      <c r="E8" s="12"/>
    </row>
    <row r="9" spans="1:9" ht="25" customHeight="1" x14ac:dyDescent="0.35">
      <c r="A9" s="62">
        <v>6</v>
      </c>
      <c r="B9" s="68"/>
      <c r="C9" s="58"/>
      <c r="D9" s="59"/>
      <c r="E9" s="59"/>
    </row>
    <row r="10" spans="1:9" ht="25" customHeight="1" x14ac:dyDescent="0.35">
      <c r="A10" s="63">
        <v>7</v>
      </c>
      <c r="B10" s="43"/>
      <c r="C10" s="28"/>
      <c r="D10" s="12"/>
      <c r="E10" s="12"/>
    </row>
    <row r="11" spans="1:9" ht="25" customHeight="1" x14ac:dyDescent="0.35">
      <c r="A11" s="62">
        <v>8</v>
      </c>
      <c r="B11" s="68"/>
      <c r="C11" s="58"/>
      <c r="D11" s="59"/>
      <c r="E11" s="59"/>
    </row>
    <row r="12" spans="1:9" ht="25" customHeight="1" x14ac:dyDescent="0.35">
      <c r="A12" s="63">
        <v>9</v>
      </c>
      <c r="B12" s="43"/>
      <c r="C12" s="28"/>
      <c r="D12" s="12"/>
      <c r="E12" s="12"/>
    </row>
    <row r="13" spans="1:9" ht="25" customHeight="1" thickBot="1" x14ac:dyDescent="0.4">
      <c r="A13" s="64">
        <v>10</v>
      </c>
      <c r="B13" s="69"/>
      <c r="C13" s="67"/>
      <c r="D13" s="60"/>
      <c r="E13" s="60"/>
    </row>
  </sheetData>
  <sheetProtection formatCells="0"/>
  <mergeCells count="4">
    <mergeCell ref="F1:I3"/>
    <mergeCell ref="A1:D1"/>
    <mergeCell ref="A2:A3"/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A099B"/>
  </sheetPr>
  <dimension ref="A1:S42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53125" defaultRowHeight="14.5" outlineLevelRow="1" x14ac:dyDescent="0.35"/>
  <cols>
    <col min="1" max="1" width="3.54296875" customWidth="1"/>
    <col min="2" max="3" width="22.26953125" customWidth="1"/>
    <col min="4" max="10" width="19.1796875" customWidth="1"/>
    <col min="11" max="11" width="24.26953125" customWidth="1"/>
    <col min="12" max="12" width="14.1796875" bestFit="1" customWidth="1"/>
    <col min="15" max="15" width="2.81640625" hidden="1" customWidth="1"/>
    <col min="16" max="16" width="9.1796875" style="1" hidden="1" customWidth="1"/>
    <col min="17" max="17" width="6.81640625" style="1" hidden="1" customWidth="1"/>
    <col min="18" max="19" width="0" hidden="1"/>
  </cols>
  <sheetData>
    <row r="1" spans="1:19" ht="16.5" customHeight="1" thickBot="1" x14ac:dyDescent="0.45">
      <c r="A1" s="111" t="s">
        <v>29</v>
      </c>
      <c r="B1" s="112" t="s">
        <v>74</v>
      </c>
      <c r="C1" s="112" t="s">
        <v>107</v>
      </c>
      <c r="D1" s="113" t="str">
        <f>+IF(P1="No aplica","Trimestre I",CONCATENATE(TEXT(P1,"mmm-yy")," a ",TEXT(Q1,"mmm-yy")))</f>
        <v>Trimestre I</v>
      </c>
      <c r="E1" s="113" t="str">
        <f>+IF(P2="No aplica","Trimestre II",CONCATENATE(TEXT(P2,"mmm-yy")," a ",TEXT(Q2,"mmm-yy")))</f>
        <v>Trimestre II</v>
      </c>
      <c r="F1" s="113" t="str">
        <f>+IF(P3="No aplica","Trimestre III",IF(Q3="",TEXT(P3,"mmm-yy"),CONCATENATE(TEXT(P3,"mmm-yy")," a ",TEXT(Q3,"mmm-yy"))))</f>
        <v>Trimestre III</v>
      </c>
      <c r="G1" s="113" t="str">
        <f>+IF(P4="No aplica","Trimestre IV",IF(Q4="",TEXT(P4,"mmm-yy"),CONCATENATE(TEXT(P4,"mmm-yy")," a ",TEXT(Q4,"mmm-yy"))))</f>
        <v>Trimestre IV</v>
      </c>
      <c r="H1" s="113" t="str">
        <f>+IF(P5="No aplica","Trimestre V",IF(Q5="",TEXT(P5,"mmm-yy"),CONCATENATE(TEXT(P5,"mmm-yy")," a ",TEXT(Q5,"mmm-yy"))))</f>
        <v>Trimestre V</v>
      </c>
      <c r="I1" s="113" t="str">
        <f>+IF(P6="No aplica","Trimestre VI",IF(Q6="",TEXT(P6,"mmm-yy"),CONCATENATE(TEXT(P6,"mmm-yy")," a ",TEXT(Q6,"mmm-yy"))))</f>
        <v>Trimestre VI</v>
      </c>
      <c r="J1" s="156" t="s">
        <v>13</v>
      </c>
      <c r="K1" s="1" t="s">
        <v>108</v>
      </c>
      <c r="L1" s="1"/>
      <c r="O1" s="159" t="s">
        <v>109</v>
      </c>
      <c r="P1" s="160" t="str">
        <f>+'II. Cronograma de actividades'!G2</f>
        <v>No aplica</v>
      </c>
      <c r="Q1" s="160" t="str">
        <f>+'II. Cronograma de actividades'!I2</f>
        <v>No aplica</v>
      </c>
      <c r="R1" s="1">
        <v>1</v>
      </c>
      <c r="S1" s="1">
        <v>3</v>
      </c>
    </row>
    <row r="2" spans="1:19" ht="14.5" customHeight="1" x14ac:dyDescent="0.35">
      <c r="A2" s="70" t="str">
        <f>+'II. Cronograma de actividades'!C3</f>
        <v>1.1</v>
      </c>
      <c r="B2" s="172" t="str">
        <f>IF('II. Cronograma de actividades'!D3=0,"",'II. Cronograma de actividades'!D3)</f>
        <v/>
      </c>
      <c r="C2" s="114">
        <f>+'III. Presupuesto x actividad'!R2</f>
        <v>0</v>
      </c>
      <c r="D2" s="124"/>
      <c r="E2" s="125"/>
      <c r="F2" s="126"/>
      <c r="G2" s="127"/>
      <c r="H2" s="126"/>
      <c r="I2" s="153"/>
      <c r="J2" s="117">
        <f t="shared" ref="J2:J10" si="0">SUM(D2:I2)</f>
        <v>0</v>
      </c>
      <c r="K2" s="118" t="str">
        <f t="shared" ref="K2:K42" si="1">IF(AND(J2=0,C2&lt;&gt;0),"Asignar presupuesto a flujo",IF(OR(J2=0,J2=C2),"",IF(J2&gt;C2,"Flujo mayor a presupuesto","Flujo menor a presupuesto")))</f>
        <v/>
      </c>
      <c r="O2" s="159" t="s">
        <v>110</v>
      </c>
      <c r="P2" s="160" t="str">
        <f>+'II. Cronograma de actividades'!J2</f>
        <v>No aplica</v>
      </c>
      <c r="Q2" s="160" t="str">
        <f>+'II. Cronograma de actividades'!L2</f>
        <v>No aplica</v>
      </c>
      <c r="R2" s="1">
        <v>4</v>
      </c>
      <c r="S2" s="1">
        <v>6</v>
      </c>
    </row>
    <row r="3" spans="1:19" ht="14.5" customHeight="1" x14ac:dyDescent="0.35">
      <c r="A3" s="71" t="str">
        <f>+'II. Cronograma de actividades'!C4</f>
        <v>1.2</v>
      </c>
      <c r="B3" s="172" t="str">
        <f>IF('II. Cronograma de actividades'!D4=0,"",'II. Cronograma de actividades'!D4)</f>
        <v/>
      </c>
      <c r="C3" s="114">
        <f>+'III. Presupuesto x actividad'!R8</f>
        <v>0</v>
      </c>
      <c r="D3" s="128"/>
      <c r="E3" s="129"/>
      <c r="F3" s="130"/>
      <c r="G3" s="131"/>
      <c r="H3" s="130"/>
      <c r="I3" s="154"/>
      <c r="J3" s="119">
        <f t="shared" si="0"/>
        <v>0</v>
      </c>
      <c r="K3" s="118" t="str">
        <f t="shared" si="1"/>
        <v/>
      </c>
      <c r="O3" s="159" t="s">
        <v>111</v>
      </c>
      <c r="P3" s="160" t="str">
        <f>+'II. Cronograma de actividades'!M2</f>
        <v>No aplica</v>
      </c>
      <c r="Q3" s="160" t="b">
        <f>+IF('I. Resumen del proyecto'!B10=7,"",IF('I. Resumen del proyecto'!B10=8,'II. Cronograma de actividades'!N2,IF('I. Resumen del proyecto'!B10=9,'II. Cronograma de actividades'!O2,IF('I. Resumen del proyecto'!B10&gt;=10,'II. Cronograma de actividades'!O2))))</f>
        <v>0</v>
      </c>
      <c r="R3" s="1">
        <v>7</v>
      </c>
      <c r="S3" s="1">
        <v>9</v>
      </c>
    </row>
    <row r="4" spans="1:19" ht="14.5" customHeight="1" x14ac:dyDescent="0.35">
      <c r="A4" s="71" t="str">
        <f>+'II. Cronograma de actividades'!C5</f>
        <v>1.3</v>
      </c>
      <c r="B4" s="172" t="str">
        <f>IF('II. Cronograma de actividades'!D5=0,"",'II. Cronograma de actividades'!D5)</f>
        <v/>
      </c>
      <c r="C4" s="114">
        <f>+'III. Presupuesto x actividad'!R14</f>
        <v>0</v>
      </c>
      <c r="D4" s="128"/>
      <c r="E4" s="129"/>
      <c r="F4" s="130"/>
      <c r="G4" s="131"/>
      <c r="H4" s="130"/>
      <c r="I4" s="154"/>
      <c r="J4" s="119">
        <f t="shared" si="0"/>
        <v>0</v>
      </c>
      <c r="K4" s="118" t="str">
        <f t="shared" si="1"/>
        <v/>
      </c>
      <c r="O4" s="159" t="s">
        <v>112</v>
      </c>
      <c r="P4" s="160" t="str">
        <f>+'II. Cronograma de actividades'!P2</f>
        <v>No aplica</v>
      </c>
      <c r="Q4" s="160" t="b">
        <f>+IF('I. Resumen del proyecto'!B10=10,"",IF('I. Resumen del proyecto'!B10=11,'II. Cronograma de actividades'!Q2,IF('I. Resumen del proyecto'!B10=12,'II. Cronograma de actividades'!R2,IF('I. Resumen del proyecto'!B10&gt;=10,'II. Cronograma de actividades'!R2))))</f>
        <v>0</v>
      </c>
      <c r="R4" s="1">
        <v>10</v>
      </c>
      <c r="S4" s="1">
        <v>12</v>
      </c>
    </row>
    <row r="5" spans="1:19" ht="15" customHeight="1" thickBot="1" x14ac:dyDescent="0.4">
      <c r="A5" s="71" t="str">
        <f>+'II. Cronograma de actividades'!C6</f>
        <v>1.4</v>
      </c>
      <c r="B5" s="172" t="str">
        <f>IF('II. Cronograma de actividades'!D6=0,"",'II. Cronograma de actividades'!D6)</f>
        <v/>
      </c>
      <c r="C5" s="114">
        <f>+'III. Presupuesto x actividad'!R20</f>
        <v>0</v>
      </c>
      <c r="D5" s="128"/>
      <c r="E5" s="129"/>
      <c r="F5" s="130"/>
      <c r="G5" s="131"/>
      <c r="H5" s="130"/>
      <c r="I5" s="154"/>
      <c r="J5" s="119">
        <f t="shared" si="0"/>
        <v>0</v>
      </c>
      <c r="K5" s="118" t="str">
        <f t="shared" si="1"/>
        <v/>
      </c>
      <c r="O5" s="161" t="s">
        <v>113</v>
      </c>
      <c r="P5" s="160" t="str">
        <f>+'II. Cronograma de actividades'!S2</f>
        <v>No aplica</v>
      </c>
      <c r="Q5" s="160" t="b">
        <f>+IF('I. Resumen del proyecto'!B10=13,"",IF('I. Resumen del proyecto'!B10=14,'II. Cronograma de actividades'!T2,IF('I. Resumen del proyecto'!B10=15,'II. Cronograma de actividades'!U2,IF('I. Resumen del proyecto'!B10&gt;=15,'II. Cronograma de actividades'!U2))))</f>
        <v>0</v>
      </c>
      <c r="R5" s="1">
        <v>13</v>
      </c>
      <c r="S5" s="1">
        <v>15</v>
      </c>
    </row>
    <row r="6" spans="1:19" ht="14.5" hidden="1" customHeight="1" outlineLevel="1" x14ac:dyDescent="0.35">
      <c r="A6" s="71" t="str">
        <f>+'II. Cronograma de actividades'!C7</f>
        <v>1.5</v>
      </c>
      <c r="B6" s="173" t="str">
        <f>IF('II. Cronograma de actividades'!D7=0,"",'II. Cronograma de actividades'!D7)</f>
        <v/>
      </c>
      <c r="C6" s="114">
        <f>+'III. Presupuesto x actividad'!R26</f>
        <v>0</v>
      </c>
      <c r="D6" s="128"/>
      <c r="E6" s="129"/>
      <c r="F6" s="130"/>
      <c r="G6" s="131"/>
      <c r="H6" s="130"/>
      <c r="I6" s="154"/>
      <c r="J6" s="119">
        <f t="shared" si="0"/>
        <v>0</v>
      </c>
      <c r="K6" s="118" t="str">
        <f t="shared" si="1"/>
        <v/>
      </c>
      <c r="O6" s="161" t="s">
        <v>114</v>
      </c>
      <c r="P6" s="160" t="str">
        <f>+'II. Cronograma de actividades'!V2</f>
        <v>No aplica</v>
      </c>
      <c r="Q6" s="160" t="b">
        <f>+IF('I. Resumen del proyecto'!B10=16,"",IF('I. Resumen del proyecto'!B10=17,'II. Cronograma de actividades'!W2,IF('I. Resumen del proyecto'!B10=18,'II. Cronograma de actividades'!X2,IF('I. Resumen del proyecto'!B10&gt;=18,'II. Cronograma de actividades'!X2))))</f>
        <v>0</v>
      </c>
      <c r="R6" s="1">
        <v>16</v>
      </c>
      <c r="S6" s="1">
        <v>18</v>
      </c>
    </row>
    <row r="7" spans="1:19" ht="14.5" hidden="1" customHeight="1" outlineLevel="1" x14ac:dyDescent="0.35">
      <c r="A7" s="71" t="str">
        <f>+'II. Cronograma de actividades'!C8</f>
        <v>1.6</v>
      </c>
      <c r="B7" s="173" t="str">
        <f>IF('II. Cronograma de actividades'!D8=0,"",'II. Cronograma de actividades'!D8)</f>
        <v/>
      </c>
      <c r="C7" s="114">
        <f>+'III. Presupuesto x actividad'!R32</f>
        <v>0</v>
      </c>
      <c r="D7" s="128"/>
      <c r="E7" s="129"/>
      <c r="F7" s="130"/>
      <c r="G7" s="131"/>
      <c r="H7" s="130"/>
      <c r="I7" s="154"/>
      <c r="J7" s="119">
        <f t="shared" si="0"/>
        <v>0</v>
      </c>
      <c r="K7" s="118" t="str">
        <f t="shared" si="1"/>
        <v/>
      </c>
    </row>
    <row r="8" spans="1:19" ht="14.5" hidden="1" customHeight="1" outlineLevel="1" x14ac:dyDescent="0.35">
      <c r="A8" s="71" t="str">
        <f>+'II. Cronograma de actividades'!C9</f>
        <v>1.7</v>
      </c>
      <c r="B8" s="173" t="str">
        <f>IF('II. Cronograma de actividades'!D9=0,"",'II. Cronograma de actividades'!D9)</f>
        <v/>
      </c>
      <c r="C8" s="114">
        <f>+'III. Presupuesto x actividad'!R38</f>
        <v>0</v>
      </c>
      <c r="D8" s="128"/>
      <c r="E8" s="129"/>
      <c r="F8" s="130"/>
      <c r="G8" s="131"/>
      <c r="H8" s="130"/>
      <c r="I8" s="154"/>
      <c r="J8" s="119">
        <f t="shared" si="0"/>
        <v>0</v>
      </c>
      <c r="K8" s="118" t="str">
        <f t="shared" si="1"/>
        <v/>
      </c>
    </row>
    <row r="9" spans="1:19" ht="14.5" hidden="1" customHeight="1" outlineLevel="1" x14ac:dyDescent="0.35">
      <c r="A9" s="71" t="str">
        <f>+'II. Cronograma de actividades'!C10</f>
        <v>1.8</v>
      </c>
      <c r="B9" s="173" t="str">
        <f>IF('II. Cronograma de actividades'!D10=0,"",'II. Cronograma de actividades'!D10)</f>
        <v/>
      </c>
      <c r="C9" s="114">
        <f>+'III. Presupuesto x actividad'!R44</f>
        <v>0</v>
      </c>
      <c r="D9" s="128"/>
      <c r="E9" s="129"/>
      <c r="F9" s="130"/>
      <c r="G9" s="131"/>
      <c r="H9" s="130"/>
      <c r="I9" s="154"/>
      <c r="J9" s="119">
        <f t="shared" si="0"/>
        <v>0</v>
      </c>
      <c r="K9" s="118" t="str">
        <f t="shared" si="1"/>
        <v/>
      </c>
    </row>
    <row r="10" spans="1:19" ht="15" hidden="1" customHeight="1" outlineLevel="1" thickBot="1" x14ac:dyDescent="0.4">
      <c r="A10" s="72" t="str">
        <f>+'II. Cronograma de actividades'!C11</f>
        <v>1.9</v>
      </c>
      <c r="B10" s="173" t="str">
        <f>IF('II. Cronograma de actividades'!D11=0,"",'II. Cronograma de actividades'!D11)</f>
        <v/>
      </c>
      <c r="C10" s="114">
        <f>+'III. Presupuesto x actividad'!R50</f>
        <v>0</v>
      </c>
      <c r="D10" s="132"/>
      <c r="E10" s="133"/>
      <c r="F10" s="134"/>
      <c r="G10" s="135"/>
      <c r="H10" s="134"/>
      <c r="I10" s="155"/>
      <c r="J10" s="158">
        <f t="shared" si="0"/>
        <v>0</v>
      </c>
      <c r="K10" s="118" t="str">
        <f t="shared" si="1"/>
        <v/>
      </c>
    </row>
    <row r="11" spans="1:19" ht="16.5" customHeight="1" collapsed="1" thickBot="1" x14ac:dyDescent="0.45">
      <c r="A11" s="262" t="s">
        <v>115</v>
      </c>
      <c r="B11" s="241"/>
      <c r="C11" s="115">
        <f t="shared" ref="C11:J11" si="2">SUM(C2:C10)</f>
        <v>0</v>
      </c>
      <c r="D11" s="123">
        <f t="shared" si="2"/>
        <v>0</v>
      </c>
      <c r="E11" s="123">
        <f t="shared" si="2"/>
        <v>0</v>
      </c>
      <c r="F11" s="123">
        <f t="shared" si="2"/>
        <v>0</v>
      </c>
      <c r="G11" s="123">
        <f t="shared" si="2"/>
        <v>0</v>
      </c>
      <c r="H11" s="123">
        <f t="shared" si="2"/>
        <v>0</v>
      </c>
      <c r="I11" s="123">
        <f t="shared" si="2"/>
        <v>0</v>
      </c>
      <c r="J11" s="157">
        <f t="shared" si="2"/>
        <v>0</v>
      </c>
      <c r="K11" s="118" t="str">
        <f t="shared" si="1"/>
        <v/>
      </c>
    </row>
    <row r="12" spans="1:19" ht="14.5" customHeight="1" x14ac:dyDescent="0.35">
      <c r="A12" s="70" t="str">
        <f>+'II. Cronograma de actividades'!C12</f>
        <v>2.1</v>
      </c>
      <c r="B12" s="174" t="str">
        <f>IF('II. Cronograma de actividades'!D12=0,"",'II. Cronograma de actividades'!D12)</f>
        <v/>
      </c>
      <c r="C12" s="114">
        <f>+'III. Presupuesto x actividad'!R57</f>
        <v>0</v>
      </c>
      <c r="D12" s="124"/>
      <c r="E12" s="125"/>
      <c r="F12" s="126"/>
      <c r="G12" s="127"/>
      <c r="H12" s="126"/>
      <c r="I12" s="152"/>
      <c r="J12" s="121">
        <f t="shared" ref="J12:J20" si="3">SUM(D12:I12)</f>
        <v>0</v>
      </c>
      <c r="K12" s="118" t="str">
        <f t="shared" si="1"/>
        <v/>
      </c>
    </row>
    <row r="13" spans="1:19" ht="14.5" customHeight="1" x14ac:dyDescent="0.35">
      <c r="A13" s="71" t="str">
        <f>+'II. Cronograma de actividades'!C13</f>
        <v>2.2</v>
      </c>
      <c r="B13" s="174" t="str">
        <f>IF('II. Cronograma de actividades'!D13=0,"",'II. Cronograma de actividades'!D13)</f>
        <v/>
      </c>
      <c r="C13" s="114">
        <f>+'III. Presupuesto x actividad'!R63</f>
        <v>0</v>
      </c>
      <c r="D13" s="128"/>
      <c r="E13" s="129"/>
      <c r="F13" s="130"/>
      <c r="G13" s="131"/>
      <c r="H13" s="130"/>
      <c r="I13" s="150"/>
      <c r="J13" s="121">
        <f t="shared" si="3"/>
        <v>0</v>
      </c>
      <c r="K13" s="118" t="str">
        <f t="shared" si="1"/>
        <v/>
      </c>
    </row>
    <row r="14" spans="1:19" ht="14.5" customHeight="1" x14ac:dyDescent="0.35">
      <c r="A14" s="71" t="str">
        <f>+'II. Cronograma de actividades'!C14</f>
        <v>2.3</v>
      </c>
      <c r="B14" s="174" t="str">
        <f>IF('II. Cronograma de actividades'!D14=0,"",'II. Cronograma de actividades'!D14)</f>
        <v/>
      </c>
      <c r="C14" s="114">
        <f>+'III. Presupuesto x actividad'!R69</f>
        <v>0</v>
      </c>
      <c r="D14" s="128"/>
      <c r="E14" s="129"/>
      <c r="F14" s="130"/>
      <c r="G14" s="131"/>
      <c r="H14" s="130"/>
      <c r="I14" s="150"/>
      <c r="J14" s="121">
        <f t="shared" si="3"/>
        <v>0</v>
      </c>
      <c r="K14" s="118" t="str">
        <f t="shared" si="1"/>
        <v/>
      </c>
    </row>
    <row r="15" spans="1:19" ht="15" customHeight="1" thickBot="1" x14ac:dyDescent="0.4">
      <c r="A15" s="71" t="str">
        <f>+'II. Cronograma de actividades'!C15</f>
        <v>2.4</v>
      </c>
      <c r="B15" s="174" t="str">
        <f>IF('II. Cronograma de actividades'!D15=0,"",'II. Cronograma de actividades'!D15)</f>
        <v/>
      </c>
      <c r="C15" s="114">
        <f>+'III. Presupuesto x actividad'!R75</f>
        <v>0</v>
      </c>
      <c r="D15" s="128"/>
      <c r="E15" s="129"/>
      <c r="F15" s="130"/>
      <c r="G15" s="131"/>
      <c r="H15" s="130"/>
      <c r="I15" s="150"/>
      <c r="J15" s="121">
        <f t="shared" si="3"/>
        <v>0</v>
      </c>
      <c r="K15" s="118" t="str">
        <f t="shared" si="1"/>
        <v/>
      </c>
    </row>
    <row r="16" spans="1:19" ht="14.5" hidden="1" customHeight="1" outlineLevel="1" x14ac:dyDescent="0.35">
      <c r="A16" s="71" t="str">
        <f>+'II. Cronograma de actividades'!C16</f>
        <v>2.5</v>
      </c>
      <c r="B16" s="173" t="str">
        <f>IF('II. Cronograma de actividades'!D16=0,"",'II. Cronograma de actividades'!D16)</f>
        <v/>
      </c>
      <c r="C16" s="114">
        <f>+'III. Presupuesto x actividad'!R81</f>
        <v>0</v>
      </c>
      <c r="D16" s="128"/>
      <c r="E16" s="129"/>
      <c r="F16" s="130"/>
      <c r="G16" s="131"/>
      <c r="H16" s="130"/>
      <c r="I16" s="150"/>
      <c r="J16" s="121">
        <f t="shared" si="3"/>
        <v>0</v>
      </c>
      <c r="K16" s="118" t="str">
        <f t="shared" si="1"/>
        <v/>
      </c>
    </row>
    <row r="17" spans="1:11" ht="14.5" hidden="1" customHeight="1" outlineLevel="1" x14ac:dyDescent="0.35">
      <c r="A17" s="71" t="str">
        <f>+'II. Cronograma de actividades'!C17</f>
        <v>2.6</v>
      </c>
      <c r="B17" s="173" t="str">
        <f>IF('II. Cronograma de actividades'!D17=0,"",'II. Cronograma de actividades'!D17)</f>
        <v/>
      </c>
      <c r="C17" s="114">
        <f>+'III. Presupuesto x actividad'!R87</f>
        <v>0</v>
      </c>
      <c r="D17" s="128"/>
      <c r="E17" s="129"/>
      <c r="F17" s="130"/>
      <c r="G17" s="131"/>
      <c r="H17" s="130"/>
      <c r="I17" s="150"/>
      <c r="J17" s="121">
        <f t="shared" si="3"/>
        <v>0</v>
      </c>
      <c r="K17" s="118" t="str">
        <f t="shared" si="1"/>
        <v/>
      </c>
    </row>
    <row r="18" spans="1:11" ht="14.5" hidden="1" customHeight="1" outlineLevel="1" x14ac:dyDescent="0.35">
      <c r="A18" s="71" t="str">
        <f>+'II. Cronograma de actividades'!C18</f>
        <v>2.7</v>
      </c>
      <c r="B18" s="173" t="str">
        <f>IF('II. Cronograma de actividades'!D18=0,"",'II. Cronograma de actividades'!D18)</f>
        <v/>
      </c>
      <c r="C18" s="114">
        <f>+'III. Presupuesto x actividad'!R93</f>
        <v>0</v>
      </c>
      <c r="D18" s="128"/>
      <c r="E18" s="129"/>
      <c r="F18" s="130"/>
      <c r="G18" s="131"/>
      <c r="H18" s="130"/>
      <c r="I18" s="150"/>
      <c r="J18" s="121">
        <f t="shared" si="3"/>
        <v>0</v>
      </c>
      <c r="K18" s="118" t="str">
        <f t="shared" si="1"/>
        <v/>
      </c>
    </row>
    <row r="19" spans="1:11" ht="14.5" hidden="1" customHeight="1" outlineLevel="1" x14ac:dyDescent="0.35">
      <c r="A19" s="71" t="str">
        <f>+'II. Cronograma de actividades'!C19</f>
        <v>2.8</v>
      </c>
      <c r="B19" s="173" t="str">
        <f>IF('II. Cronograma de actividades'!D19=0,"",'II. Cronograma de actividades'!D19)</f>
        <v/>
      </c>
      <c r="C19" s="114">
        <f>+'III. Presupuesto x actividad'!R99</f>
        <v>0</v>
      </c>
      <c r="D19" s="128"/>
      <c r="E19" s="129"/>
      <c r="F19" s="130"/>
      <c r="G19" s="131"/>
      <c r="H19" s="130"/>
      <c r="I19" s="150"/>
      <c r="J19" s="121">
        <f t="shared" si="3"/>
        <v>0</v>
      </c>
      <c r="K19" s="118" t="str">
        <f t="shared" si="1"/>
        <v/>
      </c>
    </row>
    <row r="20" spans="1:11" ht="15" hidden="1" customHeight="1" outlineLevel="1" thickBot="1" x14ac:dyDescent="0.4">
      <c r="A20" s="72" t="str">
        <f>+'II. Cronograma de actividades'!C20</f>
        <v>2.9</v>
      </c>
      <c r="B20" s="173" t="str">
        <f>IF('II. Cronograma de actividades'!D20=0,"",'II. Cronograma de actividades'!D20)</f>
        <v/>
      </c>
      <c r="C20" s="114">
        <f>+'III. Presupuesto x actividad'!R105</f>
        <v>0</v>
      </c>
      <c r="D20" s="132"/>
      <c r="E20" s="133"/>
      <c r="F20" s="134"/>
      <c r="G20" s="135"/>
      <c r="H20" s="134"/>
      <c r="I20" s="151"/>
      <c r="J20" s="121">
        <f t="shared" si="3"/>
        <v>0</v>
      </c>
      <c r="K20" s="118" t="str">
        <f t="shared" si="1"/>
        <v/>
      </c>
    </row>
    <row r="21" spans="1:11" ht="16.5" customHeight="1" collapsed="1" thickBot="1" x14ac:dyDescent="0.45">
      <c r="A21" s="262" t="s">
        <v>116</v>
      </c>
      <c r="B21" s="241"/>
      <c r="C21" s="115">
        <f t="shared" ref="C21:J21" si="4">SUM(C12:C20)</f>
        <v>0</v>
      </c>
      <c r="D21" s="123">
        <f t="shared" si="4"/>
        <v>0</v>
      </c>
      <c r="E21" s="123">
        <f t="shared" si="4"/>
        <v>0</v>
      </c>
      <c r="F21" s="123">
        <f t="shared" si="4"/>
        <v>0</v>
      </c>
      <c r="G21" s="123">
        <f t="shared" si="4"/>
        <v>0</v>
      </c>
      <c r="H21" s="123">
        <f t="shared" si="4"/>
        <v>0</v>
      </c>
      <c r="I21" s="123">
        <f t="shared" si="4"/>
        <v>0</v>
      </c>
      <c r="J21" s="120">
        <f t="shared" si="4"/>
        <v>0</v>
      </c>
      <c r="K21" s="118" t="str">
        <f t="shared" si="1"/>
        <v/>
      </c>
    </row>
    <row r="22" spans="1:11" ht="14.5" customHeight="1" x14ac:dyDescent="0.35">
      <c r="A22" s="70" t="str">
        <f>+'II. Cronograma de actividades'!C21</f>
        <v>3.1</v>
      </c>
      <c r="B22" s="174" t="str">
        <f>IF('II. Cronograma de actividades'!D21=0,"",'II. Cronograma de actividades'!D21)</f>
        <v/>
      </c>
      <c r="C22" s="114">
        <f>+'III. Presupuesto x actividad'!R112</f>
        <v>0</v>
      </c>
      <c r="D22" s="124"/>
      <c r="E22" s="125"/>
      <c r="F22" s="126"/>
      <c r="G22" s="127"/>
      <c r="H22" s="126"/>
      <c r="I22" s="152"/>
      <c r="J22" s="119">
        <f t="shared" ref="J22:J30" si="5">SUM(D22:I22)</f>
        <v>0</v>
      </c>
      <c r="K22" s="118" t="str">
        <f t="shared" si="1"/>
        <v/>
      </c>
    </row>
    <row r="23" spans="1:11" ht="14.5" customHeight="1" x14ac:dyDescent="0.35">
      <c r="A23" s="71" t="str">
        <f>+'II. Cronograma de actividades'!C22</f>
        <v>3.2</v>
      </c>
      <c r="B23" s="174" t="str">
        <f>IF('II. Cronograma de actividades'!D22=0,"",'II. Cronograma de actividades'!D22)</f>
        <v/>
      </c>
      <c r="C23" s="114">
        <f>+'III. Presupuesto x actividad'!R118</f>
        <v>0</v>
      </c>
      <c r="D23" s="128"/>
      <c r="E23" s="129"/>
      <c r="F23" s="130"/>
      <c r="G23" s="131"/>
      <c r="H23" s="130"/>
      <c r="I23" s="150"/>
      <c r="J23" s="119">
        <f t="shared" si="5"/>
        <v>0</v>
      </c>
      <c r="K23" s="118" t="str">
        <f t="shared" si="1"/>
        <v/>
      </c>
    </row>
    <row r="24" spans="1:11" ht="14.5" customHeight="1" x14ac:dyDescent="0.35">
      <c r="A24" s="71" t="str">
        <f>+'II. Cronograma de actividades'!C23</f>
        <v>3.3</v>
      </c>
      <c r="B24" s="174" t="str">
        <f>IF('II. Cronograma de actividades'!D23=0,"",'II. Cronograma de actividades'!D23)</f>
        <v/>
      </c>
      <c r="C24" s="114">
        <f>+'III. Presupuesto x actividad'!R124</f>
        <v>0</v>
      </c>
      <c r="D24" s="128"/>
      <c r="E24" s="129"/>
      <c r="F24" s="130"/>
      <c r="G24" s="131"/>
      <c r="H24" s="130"/>
      <c r="I24" s="150"/>
      <c r="J24" s="119">
        <f t="shared" si="5"/>
        <v>0</v>
      </c>
      <c r="K24" s="118" t="str">
        <f t="shared" si="1"/>
        <v/>
      </c>
    </row>
    <row r="25" spans="1:11" ht="15" customHeight="1" thickBot="1" x14ac:dyDescent="0.4">
      <c r="A25" s="71" t="str">
        <f>+'II. Cronograma de actividades'!C24</f>
        <v>3.4</v>
      </c>
      <c r="B25" s="174" t="str">
        <f>IF('II. Cronograma de actividades'!D24=0,"",'II. Cronograma de actividades'!D24)</f>
        <v/>
      </c>
      <c r="C25" s="114">
        <f>+'III. Presupuesto x actividad'!R130</f>
        <v>0</v>
      </c>
      <c r="D25" s="128"/>
      <c r="E25" s="129"/>
      <c r="F25" s="130"/>
      <c r="G25" s="131"/>
      <c r="H25" s="130"/>
      <c r="I25" s="150"/>
      <c r="J25" s="119">
        <f t="shared" si="5"/>
        <v>0</v>
      </c>
      <c r="K25" s="118" t="str">
        <f t="shared" si="1"/>
        <v/>
      </c>
    </row>
    <row r="26" spans="1:11" ht="14.5" hidden="1" customHeight="1" outlineLevel="1" x14ac:dyDescent="0.35">
      <c r="A26" s="71" t="str">
        <f>+'II. Cronograma de actividades'!C25</f>
        <v>3.5</v>
      </c>
      <c r="B26" s="173" t="str">
        <f>IF('II. Cronograma de actividades'!D25=0,"",'II. Cronograma de actividades'!D25)</f>
        <v/>
      </c>
      <c r="C26" s="114">
        <f>+'III. Presupuesto x actividad'!R136</f>
        <v>0</v>
      </c>
      <c r="D26" s="128"/>
      <c r="E26" s="129"/>
      <c r="F26" s="130"/>
      <c r="G26" s="131"/>
      <c r="H26" s="130"/>
      <c r="I26" s="150"/>
      <c r="J26" s="119">
        <f t="shared" si="5"/>
        <v>0</v>
      </c>
      <c r="K26" s="118" t="str">
        <f t="shared" si="1"/>
        <v/>
      </c>
    </row>
    <row r="27" spans="1:11" ht="14.5" hidden="1" customHeight="1" outlineLevel="1" x14ac:dyDescent="0.35">
      <c r="A27" s="71" t="str">
        <f>+'II. Cronograma de actividades'!C26</f>
        <v>3.6</v>
      </c>
      <c r="B27" s="173" t="str">
        <f>IF('II. Cronograma de actividades'!D26=0,"",'II. Cronograma de actividades'!D26)</f>
        <v/>
      </c>
      <c r="C27" s="114">
        <f>+'III. Presupuesto x actividad'!R142</f>
        <v>0</v>
      </c>
      <c r="D27" s="128"/>
      <c r="E27" s="129"/>
      <c r="F27" s="130"/>
      <c r="G27" s="131"/>
      <c r="H27" s="130"/>
      <c r="I27" s="150"/>
      <c r="J27" s="119">
        <f t="shared" si="5"/>
        <v>0</v>
      </c>
      <c r="K27" s="118" t="str">
        <f t="shared" si="1"/>
        <v/>
      </c>
    </row>
    <row r="28" spans="1:11" ht="14.5" hidden="1" customHeight="1" outlineLevel="1" x14ac:dyDescent="0.35">
      <c r="A28" s="71" t="str">
        <f>+'II. Cronograma de actividades'!C27</f>
        <v>3.7</v>
      </c>
      <c r="B28" s="173" t="str">
        <f>IF('II. Cronograma de actividades'!D27=0,"",'II. Cronograma de actividades'!D27)</f>
        <v/>
      </c>
      <c r="C28" s="114">
        <f>+'III. Presupuesto x actividad'!R148</f>
        <v>0</v>
      </c>
      <c r="D28" s="128"/>
      <c r="E28" s="129"/>
      <c r="F28" s="130"/>
      <c r="G28" s="131"/>
      <c r="H28" s="130"/>
      <c r="I28" s="150"/>
      <c r="J28" s="119">
        <f t="shared" si="5"/>
        <v>0</v>
      </c>
      <c r="K28" s="118" t="str">
        <f t="shared" si="1"/>
        <v/>
      </c>
    </row>
    <row r="29" spans="1:11" ht="14.5" hidden="1" customHeight="1" outlineLevel="1" x14ac:dyDescent="0.35">
      <c r="A29" s="71" t="str">
        <f>+'II. Cronograma de actividades'!C28</f>
        <v>3.8</v>
      </c>
      <c r="B29" s="173" t="str">
        <f>IF('II. Cronograma de actividades'!D28=0,"",'II. Cronograma de actividades'!D28)</f>
        <v/>
      </c>
      <c r="C29" s="114">
        <f>+'III. Presupuesto x actividad'!R154</f>
        <v>0</v>
      </c>
      <c r="D29" s="128"/>
      <c r="E29" s="129"/>
      <c r="F29" s="130"/>
      <c r="G29" s="131"/>
      <c r="H29" s="130"/>
      <c r="I29" s="150"/>
      <c r="J29" s="119">
        <f t="shared" si="5"/>
        <v>0</v>
      </c>
      <c r="K29" s="118" t="str">
        <f t="shared" si="1"/>
        <v/>
      </c>
    </row>
    <row r="30" spans="1:11" ht="15" hidden="1" customHeight="1" outlineLevel="1" thickBot="1" x14ac:dyDescent="0.4">
      <c r="A30" s="72" t="str">
        <f>+'II. Cronograma de actividades'!C29</f>
        <v>3.9</v>
      </c>
      <c r="B30" s="173" t="str">
        <f>IF('II. Cronograma de actividades'!D29=0,"",'II. Cronograma de actividades'!D29)</f>
        <v/>
      </c>
      <c r="C30" s="114">
        <f>+'III. Presupuesto x actividad'!R160</f>
        <v>0</v>
      </c>
      <c r="D30" s="132"/>
      <c r="E30" s="133"/>
      <c r="F30" s="134"/>
      <c r="G30" s="135"/>
      <c r="H30" s="134"/>
      <c r="I30" s="151"/>
      <c r="J30" s="119">
        <f t="shared" si="5"/>
        <v>0</v>
      </c>
      <c r="K30" s="118" t="str">
        <f t="shared" si="1"/>
        <v/>
      </c>
    </row>
    <row r="31" spans="1:11" ht="16.5" customHeight="1" collapsed="1" thickBot="1" x14ac:dyDescent="0.45">
      <c r="A31" s="262" t="s">
        <v>117</v>
      </c>
      <c r="B31" s="241"/>
      <c r="C31" s="115">
        <f t="shared" ref="C31:J31" si="6">SUM(C22:C30)</f>
        <v>0</v>
      </c>
      <c r="D31" s="123">
        <f t="shared" si="6"/>
        <v>0</v>
      </c>
      <c r="E31" s="123">
        <f t="shared" si="6"/>
        <v>0</v>
      </c>
      <c r="F31" s="123">
        <f t="shared" si="6"/>
        <v>0</v>
      </c>
      <c r="G31" s="123">
        <f t="shared" si="6"/>
        <v>0</v>
      </c>
      <c r="H31" s="123">
        <f t="shared" si="6"/>
        <v>0</v>
      </c>
      <c r="I31" s="123">
        <f t="shared" si="6"/>
        <v>0</v>
      </c>
      <c r="J31" s="120">
        <f t="shared" si="6"/>
        <v>0</v>
      </c>
      <c r="K31" s="118" t="str">
        <f t="shared" si="1"/>
        <v/>
      </c>
    </row>
    <row r="32" spans="1:11" ht="14.5" customHeight="1" x14ac:dyDescent="0.35">
      <c r="A32" s="70" t="str">
        <f>+'II. Cronograma de actividades'!C30</f>
        <v>4.1</v>
      </c>
      <c r="B32" s="174" t="str">
        <f>IF('II. Cronograma de actividades'!D30=0,"",'II. Cronograma de actividades'!D30)</f>
        <v/>
      </c>
      <c r="C32" s="114">
        <f>+'III. Presupuesto x actividad'!R167</f>
        <v>0</v>
      </c>
      <c r="D32" s="124"/>
      <c r="E32" s="125"/>
      <c r="F32" s="126"/>
      <c r="G32" s="127"/>
      <c r="H32" s="126"/>
      <c r="I32" s="152"/>
      <c r="J32" s="119">
        <f t="shared" ref="J32:J40" si="7">SUM(D32:I32)</f>
        <v>0</v>
      </c>
      <c r="K32" s="118" t="str">
        <f t="shared" si="1"/>
        <v/>
      </c>
    </row>
    <row r="33" spans="1:11" ht="14.5" customHeight="1" x14ac:dyDescent="0.35">
      <c r="A33" s="71" t="str">
        <f>+'II. Cronograma de actividades'!C31</f>
        <v>4.2</v>
      </c>
      <c r="B33" s="174" t="str">
        <f>IF('II. Cronograma de actividades'!D31=0,"",'II. Cronograma de actividades'!D31)</f>
        <v/>
      </c>
      <c r="C33" s="114">
        <f>+'III. Presupuesto x actividad'!R173</f>
        <v>0</v>
      </c>
      <c r="D33" s="128"/>
      <c r="E33" s="129"/>
      <c r="F33" s="130"/>
      <c r="G33" s="131"/>
      <c r="H33" s="130"/>
      <c r="I33" s="150"/>
      <c r="J33" s="119">
        <f t="shared" si="7"/>
        <v>0</v>
      </c>
      <c r="K33" s="118" t="str">
        <f t="shared" si="1"/>
        <v/>
      </c>
    </row>
    <row r="34" spans="1:11" ht="14.5" customHeight="1" x14ac:dyDescent="0.35">
      <c r="A34" s="71" t="str">
        <f>+'II. Cronograma de actividades'!C32</f>
        <v>4.3</v>
      </c>
      <c r="B34" s="174" t="str">
        <f>IF('II. Cronograma de actividades'!D32=0,"",'II. Cronograma de actividades'!D32)</f>
        <v/>
      </c>
      <c r="C34" s="114">
        <f>+'III. Presupuesto x actividad'!R179</f>
        <v>0</v>
      </c>
      <c r="D34" s="128"/>
      <c r="E34" s="129"/>
      <c r="F34" s="130"/>
      <c r="G34" s="131"/>
      <c r="H34" s="130"/>
      <c r="I34" s="150"/>
      <c r="J34" s="119">
        <f t="shared" si="7"/>
        <v>0</v>
      </c>
      <c r="K34" s="118" t="str">
        <f t="shared" si="1"/>
        <v/>
      </c>
    </row>
    <row r="35" spans="1:11" ht="15" customHeight="1" thickBot="1" x14ac:dyDescent="0.4">
      <c r="A35" s="71" t="str">
        <f>+'II. Cronograma de actividades'!C33</f>
        <v>4.4</v>
      </c>
      <c r="B35" s="174" t="str">
        <f>IF('II. Cronograma de actividades'!D33=0,"",'II. Cronograma de actividades'!D33)</f>
        <v/>
      </c>
      <c r="C35" s="114">
        <f>+'III. Presupuesto x actividad'!R185</f>
        <v>0</v>
      </c>
      <c r="D35" s="128"/>
      <c r="E35" s="129"/>
      <c r="F35" s="130"/>
      <c r="G35" s="131"/>
      <c r="H35" s="130"/>
      <c r="I35" s="150"/>
      <c r="J35" s="119">
        <f t="shared" si="7"/>
        <v>0</v>
      </c>
      <c r="K35" s="118" t="str">
        <f t="shared" si="1"/>
        <v/>
      </c>
    </row>
    <row r="36" spans="1:11" ht="14.5" hidden="1" customHeight="1" outlineLevel="1" x14ac:dyDescent="0.35">
      <c r="A36" s="71" t="str">
        <f>+'II. Cronograma de actividades'!C34</f>
        <v>4.5</v>
      </c>
      <c r="B36" s="173" t="str">
        <f>IF('II. Cronograma de actividades'!D34=0,"",'II. Cronograma de actividades'!D34)</f>
        <v/>
      </c>
      <c r="C36" s="114">
        <f>+'III. Presupuesto x actividad'!R191</f>
        <v>0</v>
      </c>
      <c r="D36" s="128"/>
      <c r="E36" s="129"/>
      <c r="F36" s="130"/>
      <c r="G36" s="131"/>
      <c r="H36" s="130"/>
      <c r="I36" s="150"/>
      <c r="J36" s="119">
        <f t="shared" si="7"/>
        <v>0</v>
      </c>
      <c r="K36" s="118" t="str">
        <f t="shared" si="1"/>
        <v/>
      </c>
    </row>
    <row r="37" spans="1:11" ht="14.5" hidden="1" customHeight="1" outlineLevel="1" x14ac:dyDescent="0.35">
      <c r="A37" s="71" t="str">
        <f>+'II. Cronograma de actividades'!C35</f>
        <v>4.6</v>
      </c>
      <c r="B37" s="173" t="str">
        <f>IF('II. Cronograma de actividades'!D35=0,"",'II. Cronograma de actividades'!D35)</f>
        <v/>
      </c>
      <c r="C37" s="114">
        <f>+'III. Presupuesto x actividad'!R197</f>
        <v>0</v>
      </c>
      <c r="D37" s="128"/>
      <c r="E37" s="129"/>
      <c r="F37" s="130"/>
      <c r="G37" s="131"/>
      <c r="H37" s="130"/>
      <c r="I37" s="150"/>
      <c r="J37" s="119">
        <f t="shared" si="7"/>
        <v>0</v>
      </c>
      <c r="K37" s="118" t="str">
        <f t="shared" si="1"/>
        <v/>
      </c>
    </row>
    <row r="38" spans="1:11" ht="14.5" hidden="1" customHeight="1" outlineLevel="1" x14ac:dyDescent="0.35">
      <c r="A38" s="71" t="str">
        <f>+'II. Cronograma de actividades'!C36</f>
        <v>4.7</v>
      </c>
      <c r="B38" s="173" t="str">
        <f>IF('II. Cronograma de actividades'!D36=0,"",'II. Cronograma de actividades'!D36)</f>
        <v/>
      </c>
      <c r="C38" s="114">
        <f>+'III. Presupuesto x actividad'!R203</f>
        <v>0</v>
      </c>
      <c r="D38" s="128"/>
      <c r="E38" s="129"/>
      <c r="F38" s="130"/>
      <c r="G38" s="131"/>
      <c r="H38" s="130"/>
      <c r="I38" s="150"/>
      <c r="J38" s="119">
        <f t="shared" si="7"/>
        <v>0</v>
      </c>
      <c r="K38" s="118" t="str">
        <f t="shared" si="1"/>
        <v/>
      </c>
    </row>
    <row r="39" spans="1:11" ht="14.5" hidden="1" customHeight="1" outlineLevel="1" x14ac:dyDescent="0.35">
      <c r="A39" s="71" t="str">
        <f>+'II. Cronograma de actividades'!C37</f>
        <v>4.8</v>
      </c>
      <c r="B39" s="173" t="str">
        <f>IF('II. Cronograma de actividades'!D37=0,"",'II. Cronograma de actividades'!D37)</f>
        <v/>
      </c>
      <c r="C39" s="114">
        <f>+'III. Presupuesto x actividad'!R209</f>
        <v>0</v>
      </c>
      <c r="D39" s="128"/>
      <c r="E39" s="129"/>
      <c r="F39" s="130"/>
      <c r="G39" s="131"/>
      <c r="H39" s="130"/>
      <c r="I39" s="150"/>
      <c r="J39" s="119">
        <f t="shared" si="7"/>
        <v>0</v>
      </c>
      <c r="K39" s="118" t="str">
        <f t="shared" si="1"/>
        <v/>
      </c>
    </row>
    <row r="40" spans="1:11" ht="15" hidden="1" customHeight="1" outlineLevel="1" thickBot="1" x14ac:dyDescent="0.4">
      <c r="A40" s="72" t="str">
        <f>+'II. Cronograma de actividades'!C38</f>
        <v>4.9</v>
      </c>
      <c r="B40" s="173" t="str">
        <f>IF('II. Cronograma de actividades'!D38=0,"",'II. Cronograma de actividades'!D38)</f>
        <v/>
      </c>
      <c r="C40" s="114">
        <f>+'III. Presupuesto x actividad'!R215</f>
        <v>0</v>
      </c>
      <c r="D40" s="132"/>
      <c r="E40" s="133"/>
      <c r="F40" s="134"/>
      <c r="G40" s="135"/>
      <c r="H40" s="134"/>
      <c r="I40" s="151"/>
      <c r="J40" s="119">
        <f t="shared" si="7"/>
        <v>0</v>
      </c>
      <c r="K40" s="118" t="str">
        <f t="shared" si="1"/>
        <v/>
      </c>
    </row>
    <row r="41" spans="1:11" ht="16.5" customHeight="1" collapsed="1" thickBot="1" x14ac:dyDescent="0.45">
      <c r="A41" s="262" t="s">
        <v>118</v>
      </c>
      <c r="B41" s="241"/>
      <c r="C41" s="115">
        <f t="shared" ref="C41:J41" si="8">SUM(C32:C40)</f>
        <v>0</v>
      </c>
      <c r="D41" s="123">
        <f t="shared" si="8"/>
        <v>0</v>
      </c>
      <c r="E41" s="123">
        <f t="shared" si="8"/>
        <v>0</v>
      </c>
      <c r="F41" s="123">
        <f t="shared" si="8"/>
        <v>0</v>
      </c>
      <c r="G41" s="123">
        <f t="shared" si="8"/>
        <v>0</v>
      </c>
      <c r="H41" s="123">
        <f t="shared" si="8"/>
        <v>0</v>
      </c>
      <c r="I41" s="123">
        <f t="shared" si="8"/>
        <v>0</v>
      </c>
      <c r="J41" s="120">
        <f t="shared" si="8"/>
        <v>0</v>
      </c>
      <c r="K41" s="118" t="str">
        <f t="shared" si="1"/>
        <v/>
      </c>
    </row>
    <row r="42" spans="1:11" ht="22" customHeight="1" thickBot="1" x14ac:dyDescent="0.4">
      <c r="A42" s="261" t="s">
        <v>119</v>
      </c>
      <c r="B42" s="241"/>
      <c r="C42" s="116">
        <f t="shared" ref="C42:J42" si="9">+C41+C31+C21+C11</f>
        <v>0</v>
      </c>
      <c r="D42" s="116">
        <f t="shared" si="9"/>
        <v>0</v>
      </c>
      <c r="E42" s="116">
        <f t="shared" si="9"/>
        <v>0</v>
      </c>
      <c r="F42" s="116">
        <f t="shared" si="9"/>
        <v>0</v>
      </c>
      <c r="G42" s="116">
        <f t="shared" si="9"/>
        <v>0</v>
      </c>
      <c r="H42" s="116">
        <f t="shared" si="9"/>
        <v>0</v>
      </c>
      <c r="I42" s="116">
        <f t="shared" si="9"/>
        <v>0</v>
      </c>
      <c r="J42" s="122">
        <f t="shared" si="9"/>
        <v>0</v>
      </c>
      <c r="K42" s="162" t="str">
        <f t="shared" si="1"/>
        <v/>
      </c>
    </row>
  </sheetData>
  <mergeCells count="5">
    <mergeCell ref="A42:B42"/>
    <mergeCell ref="A21:B21"/>
    <mergeCell ref="A31:B31"/>
    <mergeCell ref="A41:B41"/>
    <mergeCell ref="A11:B11"/>
  </mergeCells>
  <conditionalFormatting sqref="K2:K42">
    <cfRule type="containsText" dxfId="2" priority="1" operator="containsText" text="Asignar presupuesto a flujo">
      <formula>NOT(ISERROR(SEARCH("Asignar presupuesto a flujo",K2)))</formula>
    </cfRule>
    <cfRule type="containsText" dxfId="1" priority="8" operator="containsText" text="Flujo menor a presupuesto">
      <formula>NOT(ISERROR(SEARCH("Flujo menor a presupuesto",K2)))</formula>
    </cfRule>
    <cfRule type="containsText" dxfId="0" priority="9" operator="containsText" text="Flujo mayor a presupuesto">
      <formula>NOT(ISERROR(SEARCH("Flujo mayor a presupuesto",K2)))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C6"/>
  <sheetViews>
    <sheetView zoomScale="90" zoomScaleNormal="90" workbookViewId="0">
      <selection activeCell="B5" sqref="B5"/>
    </sheetView>
  </sheetViews>
  <sheetFormatPr baseColWidth="10" defaultColWidth="11.453125" defaultRowHeight="14.5" x14ac:dyDescent="0.35"/>
  <cols>
    <col min="1" max="1" width="35.26953125" customWidth="1"/>
    <col min="2" max="2" width="37.7265625" customWidth="1"/>
    <col min="3" max="3" width="38.81640625" customWidth="1"/>
  </cols>
  <sheetData>
    <row r="1" spans="1:3" ht="14.5" customHeight="1" x14ac:dyDescent="0.35">
      <c r="A1" s="175" t="s">
        <v>120</v>
      </c>
      <c r="B1" s="175" t="s">
        <v>121</v>
      </c>
      <c r="C1" s="176" t="s">
        <v>122</v>
      </c>
    </row>
    <row r="2" spans="1:3" ht="60.65" customHeight="1" x14ac:dyDescent="0.35">
      <c r="A2" s="177" t="s">
        <v>123</v>
      </c>
      <c r="B2" s="177" t="s">
        <v>124</v>
      </c>
      <c r="C2" s="177" t="s">
        <v>125</v>
      </c>
    </row>
    <row r="3" spans="1:3" ht="72" customHeight="1" x14ac:dyDescent="0.35">
      <c r="A3" s="177" t="s">
        <v>126</v>
      </c>
      <c r="B3" s="177" t="s">
        <v>127</v>
      </c>
      <c r="C3" s="177" t="s">
        <v>128</v>
      </c>
    </row>
    <row r="4" spans="1:3" ht="64.5" customHeight="1" x14ac:dyDescent="0.35">
      <c r="A4" s="177" t="s">
        <v>129</v>
      </c>
      <c r="B4" s="177" t="s">
        <v>130</v>
      </c>
      <c r="C4" s="177" t="s">
        <v>131</v>
      </c>
    </row>
    <row r="5" spans="1:3" ht="68.5" customHeight="1" x14ac:dyDescent="0.35">
      <c r="A5" s="177" t="s">
        <v>132</v>
      </c>
      <c r="B5" s="177" t="s">
        <v>133</v>
      </c>
      <c r="C5" s="177" t="s">
        <v>134</v>
      </c>
    </row>
    <row r="6" spans="1:3" ht="79.5" customHeight="1" thickBot="1" x14ac:dyDescent="0.4">
      <c r="A6" s="177" t="s">
        <v>135</v>
      </c>
      <c r="B6" s="177" t="s">
        <v>136</v>
      </c>
      <c r="C6" s="177" t="s">
        <v>137</v>
      </c>
    </row>
  </sheetData>
  <sheetProtection algorithmName="SHA-512" hashValue="k06kr5MEu6qGyWLOZSjuWkLSeFQjwV08jzNN86DCuQVg2XzUY9D6iS06GtDoSRqaVLGAxND4j/51uMPVCbRE8w==" saltValue="JAKyU2zNRSd289DxdyszeA==" spinCount="100000" sheet="1" objects="1" scenarios="1" formatCell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8"/>
  <sheetViews>
    <sheetView workbookViewId="0">
      <selection activeCell="A8" sqref="A8"/>
    </sheetView>
  </sheetViews>
  <sheetFormatPr baseColWidth="10" defaultColWidth="11.453125" defaultRowHeight="14.5" x14ac:dyDescent="0.35"/>
  <cols>
    <col min="1" max="1" width="38.7265625" customWidth="1"/>
  </cols>
  <sheetData>
    <row r="2" spans="1:2" ht="14.5" customHeight="1" x14ac:dyDescent="0.35">
      <c r="A2" t="s">
        <v>98</v>
      </c>
      <c r="B2" t="s">
        <v>138</v>
      </c>
    </row>
    <row r="3" spans="1:2" ht="14.5" customHeight="1" x14ac:dyDescent="0.35">
      <c r="A3" t="s">
        <v>139</v>
      </c>
      <c r="B3" t="s">
        <v>140</v>
      </c>
    </row>
    <row r="4" spans="1:2" ht="14.5" customHeight="1" x14ac:dyDescent="0.35">
      <c r="A4" t="s">
        <v>147</v>
      </c>
      <c r="B4" t="s">
        <v>141</v>
      </c>
    </row>
    <row r="5" spans="1:2" ht="14.5" customHeight="1" x14ac:dyDescent="0.35">
      <c r="A5" t="s">
        <v>142</v>
      </c>
      <c r="B5" t="s">
        <v>143</v>
      </c>
    </row>
    <row r="6" spans="1:2" ht="14.5" customHeight="1" x14ac:dyDescent="0.35">
      <c r="A6" t="s">
        <v>148</v>
      </c>
    </row>
    <row r="7" spans="1:2" ht="14.5" customHeight="1" x14ac:dyDescent="0.35">
      <c r="A7" t="s">
        <v>144</v>
      </c>
    </row>
    <row r="8" spans="1:2" x14ac:dyDescent="0.35">
      <c r="A8" t="s">
        <v>149</v>
      </c>
    </row>
  </sheetData>
  <sheetProtection algorithmName="SHA-512" hashValue="iNv7fNoZInQkEe6dpaZxQyzR/tvrVcfgf9URfXSkayFnnGfoPE7d4xUHTgH1ZU7pMtFBL3NTOAzwf9MZm6td8w==" saltValue="MrN0qu16jlGJah3CUZpsRA==" spinCount="100000" sheet="1" objects="1" scenarios="1" formatCell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I. Resumen del proyecto</vt:lpstr>
      <vt:lpstr>II. Cronograma de actividades</vt:lpstr>
      <vt:lpstr>III. Presupuesto x actividad</vt:lpstr>
      <vt:lpstr>IV. Presupuesto en formación</vt:lpstr>
      <vt:lpstr>V. Hitos</vt:lpstr>
      <vt:lpstr>VI. Flujo de fondos</vt:lpstr>
      <vt:lpstr>VII. Ejemplo de medición HITOS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Germone</dc:creator>
  <cp:lastModifiedBy>Cecilia Reyes</cp:lastModifiedBy>
  <dcterms:created xsi:type="dcterms:W3CDTF">2024-05-17T16:15:05Z</dcterms:created>
  <dcterms:modified xsi:type="dcterms:W3CDTF">2025-09-26T15:05:19Z</dcterms:modified>
</cp:coreProperties>
</file>